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-18" yWindow="-18" windowWidth="19392" windowHeight="10992"/>
  </bookViews>
  <sheets>
    <sheet name="Sheet1" sheetId="1" r:id="rId1"/>
    <sheet name="Sheet1 (2)" sheetId="2" r:id="rId2"/>
  </sheets>
  <calcPr calcId="1445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76" i="1" l="1"/>
  <c r="L90" i="1" l="1"/>
  <c r="L79" i="1"/>
  <c r="L73" i="1"/>
  <c r="L65" i="1"/>
  <c r="L57" i="1"/>
  <c r="L41" i="1"/>
  <c r="L35" i="1"/>
  <c r="L26" i="1"/>
  <c r="L20" i="1"/>
  <c r="I31" i="2" l="1"/>
  <c r="I30" i="2"/>
  <c r="I18" i="2"/>
  <c r="I29" i="2" l="1"/>
  <c r="I156" i="1"/>
  <c r="I130" i="1"/>
  <c r="I140" i="1"/>
  <c r="I147" i="1"/>
  <c r="I166" i="1"/>
  <c r="I168" i="1"/>
  <c r="I170" i="1"/>
  <c r="E199" i="1" l="1"/>
  <c r="I124" i="1"/>
  <c r="I117" i="1"/>
  <c r="I109" i="1"/>
  <c r="I20" i="1"/>
  <c r="I26" i="1"/>
  <c r="I35" i="1"/>
  <c r="I41" i="1"/>
  <c r="I57" i="1"/>
  <c r="I65" i="1"/>
  <c r="I73" i="1"/>
  <c r="I79" i="1"/>
  <c r="I90" i="1"/>
  <c r="I98" i="1" s="1"/>
  <c r="E198" i="1" s="1"/>
  <c r="I85" i="1" l="1"/>
  <c r="E197" i="1" s="1"/>
  <c r="I51" i="1"/>
  <c r="E196" i="1" s="1"/>
  <c r="E200" i="1" l="1"/>
</calcChain>
</file>

<file path=xl/sharedStrings.xml><?xml version="1.0" encoding="utf-8"?>
<sst xmlns="http://schemas.openxmlformats.org/spreadsheetml/2006/main" count="166" uniqueCount="111">
  <si>
    <t>Hansgrohe Croma 100 Multijet hand shower /</t>
    <phoneticPr fontId="17" type="noConversion"/>
  </si>
  <si>
    <t>Unica'C wall bar 0.65m set #27775000</t>
    <phoneticPr fontId="17" type="noConversion"/>
  </si>
  <si>
    <t xml:space="preserve"> - to be negotiated and agreed upon</t>
    <phoneticPr fontId="17" type="noConversion"/>
  </si>
  <si>
    <r>
      <t xml:space="preserve">  Living bathrooms </t>
    </r>
    <r>
      <rPr>
        <sz val="18"/>
        <color indexed="23"/>
        <rFont val="Eras Medium ITC"/>
        <family val="2"/>
      </rPr>
      <t xml:space="preserve">SDN. BHD. </t>
    </r>
    <r>
      <rPr>
        <sz val="10"/>
        <color indexed="23"/>
        <rFont val="Eras Medium ITC"/>
        <family val="2"/>
      </rPr>
      <t>(342454-T)</t>
    </r>
  </si>
  <si>
    <t xml:space="preserve">213 &amp; 211, Jalan Maarof, </t>
  </si>
  <si>
    <t xml:space="preserve">Bangsar, 59100 Kuala Lumpur </t>
  </si>
  <si>
    <t>Tel: (603) 20939555 / 20939666  Fax: (603) 20939777</t>
  </si>
  <si>
    <t>Qty</t>
  </si>
  <si>
    <t>U/Price (RM)</t>
  </si>
  <si>
    <t>Total (RM)</t>
  </si>
  <si>
    <t>Re: Quotation for Supply and Delivery of Bathroom Fittings</t>
  </si>
  <si>
    <t>c.w. pop up waste set</t>
  </si>
  <si>
    <t>c.w. reducer nuts</t>
  </si>
  <si>
    <t>Hansgrohe fixfit E wall outlet w/o non-return</t>
  </si>
  <si>
    <t>valve #27454000</t>
  </si>
  <si>
    <t>c.w. basic set #13620180</t>
  </si>
  <si>
    <t>Logis series</t>
  </si>
  <si>
    <t>Hansgrohe Logis single lever basin mixer 100</t>
  </si>
  <si>
    <t>Hansgrohe Logis single lever bath mixer for</t>
  </si>
  <si>
    <t>concealed installation #71606000</t>
  </si>
  <si>
    <t>Hansgrohe Logis 2-handle kitchen mixer</t>
  </si>
  <si>
    <t>#71280000</t>
  </si>
  <si>
    <t>Validity: 30 Days</t>
  </si>
  <si>
    <t>Payment terms:</t>
  </si>
  <si>
    <t xml:space="preserve"> - non stocking items delivery within 3 months</t>
  </si>
  <si>
    <t>Delivery: ex-stock subject to prior sales.</t>
  </si>
  <si>
    <t>We trust our quotation meets your requirement and we look forward to receiving your</t>
  </si>
  <si>
    <t>favourable reply soon.</t>
  </si>
  <si>
    <t>Thank you</t>
  </si>
  <si>
    <t>Yours faithfully</t>
  </si>
  <si>
    <t>Living Bathrooms Sdn Bhd</t>
  </si>
  <si>
    <t>03-2093 9555</t>
  </si>
  <si>
    <t>Bathroom 2</t>
  </si>
  <si>
    <t>Master Bathroom</t>
  </si>
  <si>
    <t>Total</t>
  </si>
  <si>
    <t xml:space="preserve"> - delivery after 1st April 2015 is subjected to 6% GST as accordance to Government Ruling</t>
  </si>
  <si>
    <t>#71100019</t>
  </si>
  <si>
    <t>water consumption: 3.20 litres/min (2 ticks)</t>
  </si>
  <si>
    <t>consist of #28536 Hand Shower</t>
  </si>
  <si>
    <t>water consumption: &gt;5 to 7 litres/min (2 ticks)</t>
  </si>
  <si>
    <t>Hand Bidet</t>
  </si>
  <si>
    <t>Hand Bidet Set</t>
  </si>
  <si>
    <t>#AR-168BS</t>
  </si>
  <si>
    <t xml:space="preserve">Chrome </t>
  </si>
  <si>
    <t>with stick lever angle valve</t>
  </si>
  <si>
    <t>Paper Holder</t>
  </si>
  <si>
    <t>Paper Holder Brass Chrome</t>
  </si>
  <si>
    <t>#AR-2686</t>
  </si>
  <si>
    <t>Modern Floor Drain</t>
  </si>
  <si>
    <t>for tile application</t>
  </si>
  <si>
    <t>size: 130 x 130 mm</t>
  </si>
  <si>
    <t>Sub-total</t>
  </si>
  <si>
    <t>SUMMARY</t>
  </si>
  <si>
    <t>Kitchen Area</t>
  </si>
  <si>
    <t>Accessories</t>
  </si>
  <si>
    <t xml:space="preserve">Atget stainless steel floor trap with </t>
  </si>
  <si>
    <t>anti-cockroach trap #PD-3138</t>
  </si>
  <si>
    <t>size: 152 x 152 x 35mm</t>
  </si>
  <si>
    <t>Duravit Starck 3 2PC WC</t>
  </si>
  <si>
    <t>#212501</t>
  </si>
  <si>
    <t>c/w soft closing seat &amp; cover</t>
  </si>
  <si>
    <t>S-trap 305mm</t>
  </si>
  <si>
    <t>Cylindrical Cast Stone Free Standing Basin</t>
  </si>
  <si>
    <t>#TR-SYW-WHB-06268-WW</t>
  </si>
  <si>
    <t>Size : 460 x 460 x 860mm</t>
  </si>
  <si>
    <t>P-923 Liquid Dispenser</t>
  </si>
  <si>
    <t>PS 928 Satin Finish Paper Dispenser</t>
  </si>
  <si>
    <t>Auto Hand Dryer #SHD-1100</t>
  </si>
  <si>
    <t>c/w high pressure flexible hose &amp; angle valve</t>
  </si>
  <si>
    <t>c/w chrome basin bottle trap</t>
  </si>
  <si>
    <t>(price quoted not inclusive of 6% GST)</t>
  </si>
  <si>
    <t xml:space="preserve">Hansgrohe Croma 220 1jet overhead </t>
  </si>
  <si>
    <t>shower  #26464000</t>
  </si>
  <si>
    <t>c/w wall connector #27409000</t>
  </si>
  <si>
    <t>Lawrence</t>
  </si>
  <si>
    <t>LBB/PP CHIN HIN/NOVUM BANGSAR SOUTH/ 1736</t>
  </si>
  <si>
    <t>Date: 29/6/2015</t>
  </si>
  <si>
    <t>PP CHIN HIN SDN BHD</t>
  </si>
  <si>
    <t>No. A-1-9, Pusat Perdagangan Kuchai,</t>
  </si>
  <si>
    <t>No. 2, Jalan 1/127, Off Jalan Kuchai Lama,</t>
  </si>
  <si>
    <t>58200 Kuala Lumpur, Malaysia.</t>
  </si>
  <si>
    <t>Tel: 03-7981 7878</t>
  </si>
  <si>
    <t>Fax: 03-79817575</t>
  </si>
  <si>
    <t>Attn: Dua Yit Cheng</t>
  </si>
  <si>
    <t>Date: 3/7/2015</t>
  </si>
  <si>
    <t>6% GST</t>
  </si>
  <si>
    <t>Grand Total</t>
  </si>
  <si>
    <t>LBB/ACCORD CONSTRUCTION/NOVUM BANGSAR SOUTH/1734</t>
  </si>
  <si>
    <t>ACCORD CONSTRUCTION SDN BHD</t>
  </si>
  <si>
    <t>57-2, Jalan Sulaiman 3, Taman Putra Sulaiman,</t>
  </si>
  <si>
    <t>68000 Ampang, Selangor.</t>
  </si>
  <si>
    <t>Tel: 03-4270 6688</t>
  </si>
  <si>
    <t>Attn: Mr Danny/Miss Zoey</t>
  </si>
  <si>
    <t>Fax: 03-4270 3988</t>
  </si>
  <si>
    <t>EURO</t>
  </si>
  <si>
    <t>Showerscene price</t>
  </si>
  <si>
    <t>need to increase</t>
  </si>
  <si>
    <t>price to contractor</t>
  </si>
  <si>
    <t>RM</t>
  </si>
  <si>
    <t>(alila &amp; dorsett)</t>
  </si>
  <si>
    <t>BQ (PC RATE)</t>
  </si>
  <si>
    <t>Hansgrohe Logis 100</t>
  </si>
  <si>
    <t>Basin Mixer</t>
  </si>
  <si>
    <t>#71100000</t>
  </si>
  <si>
    <t>Hansgrohe Logis shower mixer</t>
  </si>
  <si>
    <t>#71606000/13620180</t>
  </si>
  <si>
    <t>Abagno T-7217L</t>
  </si>
  <si>
    <t>Surau</t>
  </si>
  <si>
    <t>ATGET  L SHAPE GRAB BAR</t>
  </si>
  <si>
    <t>#BNH-9020L</t>
  </si>
  <si>
    <t>ATGET SUPPORT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</si>
</sst>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indexed="18"/>
      <name val="Eras Medium ITC"/>
      <family val="2"/>
    </font>
    <font>
      <sz val="18"/>
      <color indexed="23"/>
      <name val="Eras Medium ITC"/>
      <family val="2"/>
    </font>
    <font>
      <sz val="10"/>
      <color indexed="23"/>
      <name val="Eras Medium ITC"/>
      <family val="2"/>
    </font>
    <font>
      <sz val="10"/>
      <color indexed="23"/>
      <name val="MS Reference Sans Serif"/>
      <family val="2"/>
    </font>
    <font>
      <sz val="9"/>
      <color indexed="23"/>
      <name val="MS Reference Sans Serif"/>
      <family val="2"/>
    </font>
    <font>
      <b/>
      <sz val="9"/>
      <color indexed="23"/>
      <name val="MS Reference Sans Serif"/>
      <family val="2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name val="Calibri"/>
      <family val="2"/>
    </font>
    <font>
      <u/>
      <sz val="11"/>
      <color indexed="8"/>
      <name val="Calibri"/>
      <family val="2"/>
    </font>
    <font>
      <u/>
      <sz val="1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Verdana"/>
      <family val="2"/>
    </font>
    <font>
      <sz val="10"/>
      <color theme="1"/>
      <name val="Calibri"/>
      <family val="2"/>
      <scheme val="minor"/>
    </font>
    <font>
      <sz val="6"/>
      <color rgb="FF444444"/>
      <name val="Trebuchet MS"/>
      <family val="2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26"/>
      <color rgb="FFFF0000"/>
      <name val="Eras Medium ITC"/>
      <family val="2"/>
    </font>
    <font>
      <sz val="10"/>
      <color rgb="FFFF0000"/>
      <name val="MS Reference Sans Serif"/>
      <family val="2"/>
    </font>
    <font>
      <sz val="9"/>
      <color rgb="FFFF0000"/>
      <name val="MS Reference Sans Serif"/>
      <family val="2"/>
    </font>
    <font>
      <b/>
      <sz val="9"/>
      <color rgb="FFFF0000"/>
      <name val="MS Reference Sans Serif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u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9" fillId="0" borderId="0" xfId="2" applyFont="1" applyAlignment="1">
      <alignment horizontal="center"/>
    </xf>
    <xf numFmtId="4" fontId="9" fillId="0" borderId="0" xfId="2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4" fontId="0" fillId="0" borderId="0" xfId="0" applyNumberFormat="1"/>
    <xf numFmtId="0" fontId="11" fillId="0" borderId="0" xfId="0" applyFont="1"/>
    <xf numFmtId="0" fontId="0" fillId="0" borderId="0" xfId="0" applyFont="1"/>
    <xf numFmtId="0" fontId="0" fillId="0" borderId="0" xfId="0" applyFont="1" applyBorder="1"/>
    <xf numFmtId="0" fontId="10" fillId="0" borderId="0" xfId="0" applyFont="1" applyBorder="1"/>
    <xf numFmtId="0" fontId="12" fillId="0" borderId="0" xfId="2" applyFont="1" applyBorder="1"/>
    <xf numFmtId="0" fontId="12" fillId="0" borderId="0" xfId="2" applyFont="1"/>
    <xf numFmtId="4" fontId="12" fillId="0" borderId="0" xfId="1" applyNumberFormat="1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2" fillId="0" borderId="0" xfId="0" applyFont="1"/>
    <xf numFmtId="0" fontId="15" fillId="0" borderId="0" xfId="0" applyFont="1"/>
    <xf numFmtId="4" fontId="0" fillId="0" borderId="0" xfId="0" applyNumberFormat="1" applyAlignment="1">
      <alignment horizontal="center"/>
    </xf>
    <xf numFmtId="0" fontId="10" fillId="0" borderId="0" xfId="3"/>
    <xf numFmtId="0" fontId="16" fillId="0" borderId="0" xfId="3" applyFont="1"/>
    <xf numFmtId="43" fontId="0" fillId="0" borderId="0" xfId="1" applyFont="1"/>
    <xf numFmtId="0" fontId="0" fillId="0" borderId="0" xfId="0" applyAlignment="1">
      <alignment horizontal="right"/>
    </xf>
    <xf numFmtId="43" fontId="2" fillId="0" borderId="1" xfId="0" applyNumberFormat="1" applyFont="1" applyBorder="1"/>
    <xf numFmtId="4" fontId="16" fillId="0" borderId="0" xfId="3" applyNumberFormat="1" applyFont="1" applyAlignment="1">
      <alignment horizontal="right"/>
    </xf>
    <xf numFmtId="0" fontId="10" fillId="0" borderId="0" xfId="3"/>
    <xf numFmtId="43" fontId="2" fillId="0" borderId="0" xfId="0" applyNumberFormat="1" applyFont="1" applyBorder="1"/>
    <xf numFmtId="0" fontId="10" fillId="0" borderId="0" xfId="3" applyFont="1"/>
    <xf numFmtId="43" fontId="0" fillId="0" borderId="0" xfId="0" applyNumberFormat="1" applyBorder="1"/>
    <xf numFmtId="0" fontId="18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4" fontId="16" fillId="0" borderId="0" xfId="0" applyNumberFormat="1" applyFont="1" applyBorder="1" applyAlignment="1">
      <alignment horizontal="center"/>
    </xf>
    <xf numFmtId="43" fontId="2" fillId="0" borderId="2" xfId="1" applyFont="1" applyBorder="1"/>
    <xf numFmtId="43" fontId="2" fillId="0" borderId="2" xfId="0" applyNumberFormat="1" applyFont="1" applyBorder="1"/>
    <xf numFmtId="43" fontId="0" fillId="0" borderId="0" xfId="1" applyFont="1" applyAlignment="1">
      <alignment horizontal="center"/>
    </xf>
    <xf numFmtId="0" fontId="19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horizontal="center"/>
    </xf>
    <xf numFmtId="4" fontId="0" fillId="0" borderId="3" xfId="0" applyNumberFormat="1" applyBorder="1"/>
    <xf numFmtId="0" fontId="20" fillId="0" borderId="0" xfId="3" applyFont="1"/>
    <xf numFmtId="4" fontId="9" fillId="0" borderId="0" xfId="2" applyNumberFormat="1" applyFont="1" applyAlignment="1">
      <alignment horizontal="center"/>
    </xf>
    <xf numFmtId="0" fontId="21" fillId="0" borderId="0" xfId="0" applyFont="1"/>
    <xf numFmtId="43" fontId="21" fillId="0" borderId="0" xfId="1" applyFont="1" applyAlignment="1">
      <alignment horizontal="center"/>
    </xf>
    <xf numFmtId="4" fontId="4" fillId="0" borderId="0" xfId="2" applyNumberFormat="1" applyFont="1" applyAlignment="1">
      <alignment horizontal="center"/>
    </xf>
    <xf numFmtId="4" fontId="7" fillId="0" borderId="0" xfId="2" applyNumberFormat="1" applyFont="1" applyAlignment="1">
      <alignment horizontal="center"/>
    </xf>
    <xf numFmtId="4" fontId="8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center"/>
    </xf>
    <xf numFmtId="4" fontId="10" fillId="0" borderId="0" xfId="3" applyNumberFormat="1" applyFont="1" applyAlignment="1">
      <alignment horizontal="right"/>
    </xf>
    <xf numFmtId="4" fontId="10" fillId="0" borderId="0" xfId="3" applyNumberFormat="1" applyAlignment="1">
      <alignment horizontal="right"/>
    </xf>
    <xf numFmtId="4" fontId="22" fillId="0" borderId="0" xfId="2" applyNumberFormat="1" applyFont="1" applyAlignment="1">
      <alignment horizontal="center"/>
    </xf>
    <xf numFmtId="4" fontId="23" fillId="0" borderId="0" xfId="2" applyNumberFormat="1" applyFont="1" applyAlignment="1">
      <alignment horizontal="center"/>
    </xf>
    <xf numFmtId="4" fontId="24" fillId="0" borderId="0" xfId="2" applyNumberFormat="1" applyFont="1" applyAlignment="1">
      <alignment horizontal="center"/>
    </xf>
    <xf numFmtId="4" fontId="25" fillId="0" borderId="0" xfId="2" applyNumberFormat="1" applyFont="1" applyAlignment="1">
      <alignment horizontal="center"/>
    </xf>
    <xf numFmtId="4" fontId="26" fillId="0" borderId="0" xfId="3" applyNumberFormat="1" applyFont="1" applyAlignment="1">
      <alignment horizontal="right"/>
    </xf>
    <xf numFmtId="4" fontId="27" fillId="0" borderId="0" xfId="3" applyNumberFormat="1" applyFont="1" applyAlignment="1">
      <alignment horizontal="right"/>
    </xf>
    <xf numFmtId="0" fontId="26" fillId="0" borderId="0" xfId="3" applyFont="1"/>
    <xf numFmtId="4" fontId="21" fillId="0" borderId="0" xfId="0" applyNumberFormat="1" applyFont="1" applyAlignment="1">
      <alignment horizontal="center"/>
    </xf>
    <xf numFmtId="4" fontId="26" fillId="0" borderId="0" xfId="1" applyNumberFormat="1" applyFont="1"/>
    <xf numFmtId="4" fontId="28" fillId="0" borderId="0" xfId="1" applyNumberFormat="1" applyFont="1" applyAlignment="1">
      <alignment horizontal="center"/>
    </xf>
    <xf numFmtId="43" fontId="21" fillId="0" borderId="0" xfId="1" applyFont="1"/>
    <xf numFmtId="43" fontId="29" fillId="0" borderId="0" xfId="1" applyFont="1" applyBorder="1"/>
    <xf numFmtId="43" fontId="29" fillId="0" borderId="0" xfId="0" applyNumberFormat="1" applyFont="1" applyBorder="1"/>
    <xf numFmtId="43" fontId="21" fillId="0" borderId="0" xfId="0" applyNumberFormat="1" applyFont="1" applyBorder="1"/>
    <xf numFmtId="4" fontId="27" fillId="0" borderId="0" xfId="0" applyNumberFormat="1" applyFont="1" applyBorder="1" applyAlignment="1">
      <alignment horizontal="center"/>
    </xf>
    <xf numFmtId="4" fontId="21" fillId="0" borderId="0" xfId="0" applyNumberFormat="1" applyFont="1" applyBorder="1"/>
    <xf numFmtId="4" fontId="21" fillId="0" borderId="0" xfId="0" applyNumberFormat="1" applyFont="1"/>
  </cellXfs>
  <cellStyles count="5">
    <cellStyle name="Comma" xfId="1" builtinId="3"/>
    <cellStyle name="Comma 2" xfId="4"/>
    <cellStyle name="Normal" xfId="0" builtinId="0"/>
    <cellStyle name="Normal 2" xfId="2"/>
    <cellStyle name="Normal 3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33</xdr:row>
      <xdr:rowOff>161925</xdr:rowOff>
    </xdr:from>
    <xdr:to>
      <xdr:col>1</xdr:col>
      <xdr:colOff>638176</xdr:colOff>
      <xdr:row>36</xdr:row>
      <xdr:rowOff>168994</xdr:rowOff>
    </xdr:to>
    <xdr:pic>
      <xdr:nvPicPr>
        <xdr:cNvPr id="4" name="Picture 3" descr="https://assets.hansgrohe.com/mam/celum/celum_assets/37__apb01635_tif.jpg?2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07" t="26519" r="36740" b="24444"/>
        <a:stretch/>
      </xdr:blipFill>
      <xdr:spPr bwMode="auto">
        <a:xfrm>
          <a:off x="933450" y="6115050"/>
          <a:ext cx="371476" cy="578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40</xdr:row>
      <xdr:rowOff>76199</xdr:rowOff>
    </xdr:from>
    <xdr:to>
      <xdr:col>0</xdr:col>
      <xdr:colOff>561975</xdr:colOff>
      <xdr:row>42</xdr:row>
      <xdr:rowOff>131884</xdr:rowOff>
    </xdr:to>
    <xdr:pic>
      <xdr:nvPicPr>
        <xdr:cNvPr id="6" name="Picture 5" descr="https://assets.hansgrohe.com/mam/celum/celum_assets/37__hpb00450_tif.jpg?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60" t="15215" r="17877" b="11122"/>
        <a:stretch/>
      </xdr:blipFill>
      <xdr:spPr bwMode="auto">
        <a:xfrm>
          <a:off x="47625" y="9458324"/>
          <a:ext cx="514350" cy="43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55</xdr:row>
      <xdr:rowOff>114300</xdr:rowOff>
    </xdr:from>
    <xdr:to>
      <xdr:col>1</xdr:col>
      <xdr:colOff>565252</xdr:colOff>
      <xdr:row>60</xdr:row>
      <xdr:rowOff>142875</xdr:rowOff>
    </xdr:to>
    <xdr:pic>
      <xdr:nvPicPr>
        <xdr:cNvPr id="8" name="Picture 7" descr="https://assets.hansgrohe.com/mam/celum/celum_assets/37__hpa01408_TIF.jpg?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1" t="27697" r="19242" b="-583"/>
        <a:stretch/>
      </xdr:blipFill>
      <xdr:spPr bwMode="auto">
        <a:xfrm>
          <a:off x="400050" y="12353925"/>
          <a:ext cx="831952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285750</xdr:colOff>
      <xdr:row>71</xdr:row>
      <xdr:rowOff>156211</xdr:rowOff>
    </xdr:from>
    <xdr:ext cx="371475" cy="578568"/>
    <xdr:pic>
      <xdr:nvPicPr>
        <xdr:cNvPr id="10" name="Picture 9" descr="https://assets.hansgrohe.com/mam/celum/celum_assets/37__apb01635_tif.jpg?2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07" t="26519" r="36740" b="24444"/>
        <a:stretch/>
      </xdr:blipFill>
      <xdr:spPr bwMode="auto">
        <a:xfrm>
          <a:off x="1002030" y="13940791"/>
          <a:ext cx="371475" cy="578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542925</xdr:colOff>
      <xdr:row>78</xdr:row>
      <xdr:rowOff>19050</xdr:rowOff>
    </xdr:from>
    <xdr:to>
      <xdr:col>1</xdr:col>
      <xdr:colOff>687491</xdr:colOff>
      <xdr:row>83</xdr:row>
      <xdr:rowOff>0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9433" t="35681" r="56949" b="36450"/>
        <a:stretch/>
      </xdr:blipFill>
      <xdr:spPr>
        <a:xfrm>
          <a:off x="542925" y="17402175"/>
          <a:ext cx="81131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80</xdr:row>
      <xdr:rowOff>28575</xdr:rowOff>
    </xdr:from>
    <xdr:to>
      <xdr:col>0</xdr:col>
      <xdr:colOff>581025</xdr:colOff>
      <xdr:row>82</xdr:row>
      <xdr:rowOff>84260</xdr:rowOff>
    </xdr:to>
    <xdr:pic>
      <xdr:nvPicPr>
        <xdr:cNvPr id="13" name="Picture 12" descr="https://assets.hansgrohe.com/mam/celum/celum_assets/37__hpb00450_tif.jpg?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60" t="15215" r="17877" b="11122"/>
        <a:stretch/>
      </xdr:blipFill>
      <xdr:spPr bwMode="auto">
        <a:xfrm>
          <a:off x="66675" y="17792700"/>
          <a:ext cx="514350" cy="43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186691</xdr:colOff>
      <xdr:row>88</xdr:row>
      <xdr:rowOff>45720</xdr:rowOff>
    </xdr:from>
    <xdr:to>
      <xdr:col>1</xdr:col>
      <xdr:colOff>570509</xdr:colOff>
      <xdr:row>96</xdr:row>
      <xdr:rowOff>53340</xdr:rowOff>
    </xdr:to>
    <xdr:pic>
      <xdr:nvPicPr>
        <xdr:cNvPr id="14" name="Picture 13" descr="http://assets.hansgrohe.com/mam/celum/celum_assets/37__hpa01422_TIF.jpg?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7" r="15764"/>
        <a:stretch/>
      </xdr:blipFill>
      <xdr:spPr bwMode="auto">
        <a:xfrm>
          <a:off x="186691" y="16207740"/>
          <a:ext cx="1100098" cy="147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271780</xdr:colOff>
      <xdr:row>24</xdr:row>
      <xdr:rowOff>54610</xdr:rowOff>
    </xdr:from>
    <xdr:to>
      <xdr:col>1</xdr:col>
      <xdr:colOff>229683</xdr:colOff>
      <xdr:row>39</xdr:row>
      <xdr:rowOff>105410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/>
        <a:srcRect l="38547" t="8628" r="29735" b="5752"/>
        <a:stretch>
          <a:fillRect/>
        </a:stretch>
      </xdr:blipFill>
      <xdr:spPr>
        <a:xfrm>
          <a:off x="271780" y="4679950"/>
          <a:ext cx="674183" cy="279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18</xdr:row>
      <xdr:rowOff>114300</xdr:rowOff>
    </xdr:from>
    <xdr:to>
      <xdr:col>1</xdr:col>
      <xdr:colOff>565252</xdr:colOff>
      <xdr:row>23</xdr:row>
      <xdr:rowOff>142875</xdr:rowOff>
    </xdr:to>
    <xdr:pic>
      <xdr:nvPicPr>
        <xdr:cNvPr id="15" name="Picture 14" descr="https://assets.hansgrohe.com/mam/celum/celum_assets/37__hpa01408_TIF.jpg?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1" t="27697" r="19242" b="-583"/>
        <a:stretch/>
      </xdr:blipFill>
      <xdr:spPr bwMode="auto">
        <a:xfrm>
          <a:off x="400050" y="10774680"/>
          <a:ext cx="881482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62</xdr:row>
      <xdr:rowOff>0</xdr:rowOff>
    </xdr:from>
    <xdr:to>
      <xdr:col>1</xdr:col>
      <xdr:colOff>129353</xdr:colOff>
      <xdr:row>77</xdr:row>
      <xdr:rowOff>50800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6"/>
        <a:srcRect l="38547" t="8628" r="29735" b="5752"/>
        <a:stretch>
          <a:fillRect/>
        </a:stretch>
      </xdr:blipFill>
      <xdr:spPr>
        <a:xfrm>
          <a:off x="171450" y="11391900"/>
          <a:ext cx="674183" cy="2794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651510</xdr:colOff>
      <xdr:row>39</xdr:row>
      <xdr:rowOff>41910</xdr:rowOff>
    </xdr:from>
    <xdr:to>
      <xdr:col>1</xdr:col>
      <xdr:colOff>796076</xdr:colOff>
      <xdr:row>44</xdr:row>
      <xdr:rowOff>22860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9433" t="35681" r="56949" b="36450"/>
        <a:stretch/>
      </xdr:blipFill>
      <xdr:spPr>
        <a:xfrm>
          <a:off x="651510" y="7410450"/>
          <a:ext cx="860846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</xdr:colOff>
      <xdr:row>108</xdr:row>
      <xdr:rowOff>38100</xdr:rowOff>
    </xdr:from>
    <xdr:to>
      <xdr:col>1</xdr:col>
      <xdr:colOff>384810</xdr:colOff>
      <xdr:row>114</xdr:row>
      <xdr:rowOff>99060</xdr:rowOff>
    </xdr:to>
    <xdr:pic>
      <xdr:nvPicPr>
        <xdr:cNvPr id="25" name="Picture 2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17655540"/>
          <a:ext cx="102108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419100</xdr:colOff>
      <xdr:row>110</xdr:row>
      <xdr:rowOff>53340</xdr:rowOff>
    </xdr:to>
    <xdr:pic>
      <xdr:nvPicPr>
        <xdr:cNvPr id="26" name="Picture 2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17440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116</xdr:row>
          <xdr:rowOff>45720</xdr:rowOff>
        </xdr:from>
        <xdr:to>
          <xdr:col>1</xdr:col>
          <xdr:colOff>259080</xdr:colOff>
          <xdr:row>121</xdr:row>
          <xdr:rowOff>121920</xdr:rowOff>
        </xdr:to>
        <xdr:sp macro="" textlink="">
          <xdr:nvSpPr>
            <xdr:cNvPr id="1026" name="Object 608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49530</xdr:colOff>
      <xdr:row>123</xdr:row>
      <xdr:rowOff>57150</xdr:rowOff>
    </xdr:from>
    <xdr:to>
      <xdr:col>1</xdr:col>
      <xdr:colOff>373380</xdr:colOff>
      <xdr:row>126</xdr:row>
      <xdr:rowOff>118110</xdr:rowOff>
    </xdr:to>
    <xdr:pic>
      <xdr:nvPicPr>
        <xdr:cNvPr id="28" name="Picture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22612350"/>
          <a:ext cx="104013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129</xdr:row>
      <xdr:rowOff>6350</xdr:rowOff>
    </xdr:from>
    <xdr:to>
      <xdr:col>1</xdr:col>
      <xdr:colOff>495300</xdr:colOff>
      <xdr:row>131</xdr:row>
      <xdr:rowOff>127620</xdr:rowOff>
    </xdr:to>
    <xdr:pic>
      <xdr:nvPicPr>
        <xdr:cNvPr id="19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3831550"/>
          <a:ext cx="774700" cy="48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355600</xdr:colOff>
      <xdr:row>138</xdr:row>
      <xdr:rowOff>50800</xdr:rowOff>
    </xdr:from>
    <xdr:to>
      <xdr:col>1</xdr:col>
      <xdr:colOff>757030</xdr:colOff>
      <xdr:row>145</xdr:row>
      <xdr:rowOff>95250</xdr:rowOff>
    </xdr:to>
    <xdr:pic>
      <xdr:nvPicPr>
        <xdr:cNvPr id="20" name="Picture 19" descr="http://pro.duravit.com/dimg/573227_web2_prod_normal_2.jp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4612600"/>
          <a:ext cx="111898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553720</xdr:colOff>
      <xdr:row>146</xdr:row>
      <xdr:rowOff>72390</xdr:rowOff>
    </xdr:from>
    <xdr:to>
      <xdr:col>2</xdr:col>
      <xdr:colOff>184150</xdr:colOff>
      <xdr:row>156</xdr:row>
      <xdr:rowOff>31750</xdr:rowOff>
    </xdr:to>
    <xdr:pic>
      <xdr:nvPicPr>
        <xdr:cNvPr id="21" name="Picture 20"/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l="12235" t="7430" r="11764" b="6535"/>
        <a:stretch/>
      </xdr:blipFill>
      <xdr:spPr>
        <a:xfrm>
          <a:off x="553720" y="26291540"/>
          <a:ext cx="1173480" cy="180086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132</xdr:row>
      <xdr:rowOff>156210</xdr:rowOff>
    </xdr:from>
    <xdr:to>
      <xdr:col>1</xdr:col>
      <xdr:colOff>480060</xdr:colOff>
      <xdr:row>137</xdr:row>
      <xdr:rowOff>147295</xdr:rowOff>
    </xdr:to>
    <xdr:pic>
      <xdr:nvPicPr>
        <xdr:cNvPr id="22" name="Picture 21" descr="http://img.sensodays.ro/media/catalog/product/cache/global/image/9df78eab33525d08d6e5fb8d27136e95/b/a/baterie_lavoar_hansgrohe_logis_100.jp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547830"/>
          <a:ext cx="777240" cy="905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80010</xdr:colOff>
      <xdr:row>175</xdr:row>
      <xdr:rowOff>38100</xdr:rowOff>
    </xdr:from>
    <xdr:to>
      <xdr:col>1</xdr:col>
      <xdr:colOff>384810</xdr:colOff>
      <xdr:row>181</xdr:row>
      <xdr:rowOff>99060</xdr:rowOff>
    </xdr:to>
    <xdr:pic>
      <xdr:nvPicPr>
        <xdr:cNvPr id="23" name="Picture 2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20040600"/>
          <a:ext cx="102108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419100</xdr:colOff>
      <xdr:row>177</xdr:row>
      <xdr:rowOff>53340</xdr:rowOff>
    </xdr:to>
    <xdr:pic>
      <xdr:nvPicPr>
        <xdr:cNvPr id="24" name="Picture 2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0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553720</xdr:colOff>
      <xdr:row>17</xdr:row>
      <xdr:rowOff>72390</xdr:rowOff>
    </xdr:from>
    <xdr:to>
      <xdr:col>2</xdr:col>
      <xdr:colOff>184150</xdr:colOff>
      <xdr:row>27</xdr:row>
      <xdr:rowOff>31750</xdr:rowOff>
    </xdr:to>
    <xdr:pic>
      <xdr:nvPicPr>
        <xdr:cNvPr id="19" name="Picture 18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2235" t="7430" r="11764" b="6535"/>
        <a:stretch/>
      </xdr:blipFill>
      <xdr:spPr>
        <a:xfrm>
          <a:off x="553720" y="25948640"/>
          <a:ext cx="1173480" cy="1800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 enableFormatConditionsCalculation="0"/>
  <dimension ref="A1:M226"/>
  <sheetViews>
    <sheetView tabSelected="1" view="pageLayout" topLeftCell="A79" workbookViewId="0">
      <selection activeCell="J110" sqref="J110"/>
    </sheetView>
  </sheetViews>
  <sheetFormatPr defaultColWidth="8.7890625" defaultRowHeight="14.4" x14ac:dyDescent="0.55000000000000004"/>
  <cols>
    <col min="1" max="1" width="10" customWidth="1"/>
    <col min="2" max="2" width="11.5234375" customWidth="1"/>
    <col min="5" max="5" width="13.62890625" customWidth="1"/>
    <col min="6" max="6" width="9.26171875" customWidth="1"/>
    <col min="7" max="7" width="5.47265625" customWidth="1"/>
    <col min="8" max="8" width="10.1015625" customWidth="1"/>
    <col min="9" max="9" width="13.1015625" customWidth="1"/>
    <col min="10" max="10" width="13.1015625" style="43" customWidth="1"/>
    <col min="13" max="13" width="8.7890625" style="43"/>
  </cols>
  <sheetData>
    <row r="1" spans="1:10" ht="33" x14ac:dyDescent="1.1499999999999999">
      <c r="A1" s="45" t="s">
        <v>3</v>
      </c>
      <c r="B1" s="45"/>
      <c r="C1" s="45"/>
      <c r="D1" s="45"/>
      <c r="E1" s="45"/>
      <c r="F1" s="45"/>
      <c r="G1" s="45"/>
      <c r="H1" s="45"/>
      <c r="I1" s="45"/>
      <c r="J1" s="51"/>
    </row>
    <row r="2" spans="1:10" x14ac:dyDescent="0.55000000000000004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52"/>
    </row>
    <row r="3" spans="1:10" x14ac:dyDescent="0.55000000000000004">
      <c r="A3" s="47" t="s">
        <v>5</v>
      </c>
      <c r="B3" s="47"/>
      <c r="C3" s="47"/>
      <c r="D3" s="47"/>
      <c r="E3" s="47"/>
      <c r="F3" s="47"/>
      <c r="G3" s="47"/>
      <c r="H3" s="47"/>
      <c r="I3" s="47"/>
      <c r="J3" s="53"/>
    </row>
    <row r="4" spans="1:10" x14ac:dyDescent="0.55000000000000004">
      <c r="A4" s="48" t="s">
        <v>6</v>
      </c>
      <c r="B4" s="48"/>
      <c r="C4" s="48"/>
      <c r="D4" s="48"/>
      <c r="E4" s="48"/>
      <c r="F4" s="48"/>
      <c r="G4" s="48"/>
      <c r="H4" s="48"/>
      <c r="I4" s="48"/>
      <c r="J4" s="54"/>
    </row>
    <row r="5" spans="1:10" x14ac:dyDescent="0.55000000000000004">
      <c r="A5" s="1"/>
      <c r="B5" s="1"/>
      <c r="C5" s="1"/>
      <c r="D5" s="1"/>
      <c r="E5" s="1"/>
      <c r="F5" s="1"/>
      <c r="G5" s="1"/>
      <c r="H5" s="2"/>
      <c r="I5" s="2"/>
      <c r="J5" s="54"/>
    </row>
    <row r="6" spans="1:10" x14ac:dyDescent="0.55000000000000004">
      <c r="A6" s="19" t="s">
        <v>75</v>
      </c>
      <c r="B6" s="19"/>
      <c r="C6" s="19"/>
      <c r="D6" s="19"/>
      <c r="E6" s="19"/>
      <c r="F6" s="19"/>
      <c r="G6" s="19"/>
      <c r="H6" s="49" t="s">
        <v>76</v>
      </c>
      <c r="I6" s="50"/>
      <c r="J6" s="55"/>
    </row>
    <row r="7" spans="1:10" x14ac:dyDescent="0.55000000000000004">
      <c r="A7" s="19"/>
      <c r="B7" s="19"/>
      <c r="C7" s="19"/>
      <c r="D7" s="19"/>
      <c r="E7" s="19"/>
      <c r="F7" s="19"/>
      <c r="G7" s="19"/>
      <c r="H7" s="19"/>
      <c r="I7" s="24"/>
      <c r="J7" s="56"/>
    </row>
    <row r="8" spans="1:10" x14ac:dyDescent="0.55000000000000004">
      <c r="A8" s="20" t="s">
        <v>77</v>
      </c>
      <c r="B8" s="19"/>
      <c r="C8" s="19"/>
      <c r="D8" s="19"/>
      <c r="E8" s="19"/>
      <c r="F8" s="19"/>
      <c r="G8" s="19"/>
      <c r="H8" s="19"/>
      <c r="I8" s="19"/>
      <c r="J8" s="57"/>
    </row>
    <row r="9" spans="1:10" x14ac:dyDescent="0.55000000000000004">
      <c r="A9" s="19" t="s">
        <v>78</v>
      </c>
      <c r="B9" s="19"/>
      <c r="C9" s="19"/>
      <c r="D9" s="19"/>
      <c r="E9" s="19"/>
      <c r="F9" s="19"/>
      <c r="G9" s="19"/>
      <c r="H9" s="19"/>
      <c r="I9" s="19"/>
      <c r="J9" s="57"/>
    </row>
    <row r="10" spans="1:10" x14ac:dyDescent="0.55000000000000004">
      <c r="A10" s="19" t="s">
        <v>79</v>
      </c>
      <c r="B10" s="19"/>
      <c r="C10" s="19"/>
      <c r="D10" s="19"/>
      <c r="E10" s="19"/>
      <c r="F10" s="19"/>
      <c r="G10" s="19"/>
      <c r="H10" s="19"/>
      <c r="I10" s="19"/>
      <c r="J10" s="57"/>
    </row>
    <row r="11" spans="1:10" x14ac:dyDescent="0.55000000000000004">
      <c r="A11" s="19" t="s">
        <v>80</v>
      </c>
      <c r="B11" s="19"/>
      <c r="C11" s="19"/>
      <c r="D11" s="19"/>
      <c r="E11" s="19"/>
      <c r="F11" s="19"/>
      <c r="G11" s="19"/>
      <c r="H11" s="19"/>
      <c r="I11" s="19"/>
      <c r="J11" s="57"/>
    </row>
    <row r="12" spans="1:10" x14ac:dyDescent="0.55000000000000004">
      <c r="B12" s="3"/>
      <c r="G12" s="4"/>
      <c r="H12" s="18"/>
      <c r="I12" s="18"/>
      <c r="J12" s="58"/>
    </row>
    <row r="13" spans="1:10" x14ac:dyDescent="0.55000000000000004">
      <c r="A13" s="19" t="s">
        <v>81</v>
      </c>
      <c r="B13" s="19"/>
      <c r="C13" s="19"/>
      <c r="D13" s="19" t="s">
        <v>82</v>
      </c>
      <c r="E13" s="19"/>
      <c r="F13" s="19"/>
      <c r="G13" s="19"/>
      <c r="H13" s="19"/>
      <c r="I13" s="19"/>
      <c r="J13" s="57"/>
    </row>
    <row r="14" spans="1:10" x14ac:dyDescent="0.55000000000000004">
      <c r="A14" s="19" t="s">
        <v>83</v>
      </c>
      <c r="B14" s="19"/>
      <c r="C14" s="19"/>
      <c r="D14" s="19"/>
      <c r="E14" s="19"/>
      <c r="F14" s="19"/>
      <c r="G14" s="19"/>
      <c r="H14" s="19"/>
      <c r="I14" s="19"/>
      <c r="J14" s="57"/>
    </row>
    <row r="15" spans="1:10" x14ac:dyDescent="0.55000000000000004">
      <c r="A15" s="6" t="s">
        <v>10</v>
      </c>
      <c r="B15" s="7"/>
      <c r="C15" s="7"/>
      <c r="D15" s="8"/>
      <c r="E15" s="9"/>
      <c r="F15" s="10"/>
      <c r="G15" s="11"/>
      <c r="H15" s="12"/>
      <c r="I15" s="12"/>
      <c r="J15" s="59"/>
    </row>
    <row r="16" spans="1:10" x14ac:dyDescent="0.55000000000000004">
      <c r="G16" s="13" t="s">
        <v>7</v>
      </c>
      <c r="H16" s="14" t="s">
        <v>8</v>
      </c>
      <c r="I16" s="15" t="s">
        <v>9</v>
      </c>
      <c r="J16" s="60" t="s">
        <v>100</v>
      </c>
    </row>
    <row r="17" spans="1:12" x14ac:dyDescent="0.55000000000000004">
      <c r="A17" s="16" t="s">
        <v>32</v>
      </c>
    </row>
    <row r="18" spans="1:12" x14ac:dyDescent="0.55000000000000004">
      <c r="A18" s="17" t="s">
        <v>16</v>
      </c>
    </row>
    <row r="19" spans="1:12" x14ac:dyDescent="0.55000000000000004">
      <c r="H19" s="21"/>
      <c r="I19" s="21"/>
      <c r="J19" s="61"/>
      <c r="K19" t="s">
        <v>94</v>
      </c>
    </row>
    <row r="20" spans="1:12" x14ac:dyDescent="0.55000000000000004">
      <c r="C20" t="s">
        <v>17</v>
      </c>
      <c r="G20">
        <v>576</v>
      </c>
      <c r="H20" s="21">
        <v>257</v>
      </c>
      <c r="I20" s="21">
        <f>H20*G20</f>
        <v>148032</v>
      </c>
      <c r="J20" s="61">
        <v>280</v>
      </c>
      <c r="K20">
        <v>39.090000000000003</v>
      </c>
      <c r="L20">
        <f>K20*4.4*1.1/0.7</f>
        <v>270.2794285714287</v>
      </c>
    </row>
    <row r="21" spans="1:12" x14ac:dyDescent="0.55000000000000004">
      <c r="C21" t="s">
        <v>36</v>
      </c>
      <c r="H21" s="21"/>
      <c r="I21" s="21"/>
      <c r="J21" s="61"/>
    </row>
    <row r="22" spans="1:12" x14ac:dyDescent="0.55000000000000004">
      <c r="C22" t="s">
        <v>11</v>
      </c>
      <c r="H22" s="21"/>
      <c r="I22" s="21"/>
      <c r="J22" s="61"/>
    </row>
    <row r="23" spans="1:12" x14ac:dyDescent="0.55000000000000004">
      <c r="C23" t="s">
        <v>12</v>
      </c>
      <c r="H23" s="21"/>
      <c r="I23" s="21"/>
      <c r="J23" s="61"/>
    </row>
    <row r="24" spans="1:12" x14ac:dyDescent="0.55000000000000004">
      <c r="C24" t="s">
        <v>37</v>
      </c>
      <c r="H24" s="21"/>
      <c r="I24" s="21"/>
      <c r="J24" s="61"/>
    </row>
    <row r="25" spans="1:12" x14ac:dyDescent="0.55000000000000004">
      <c r="H25" s="21"/>
      <c r="I25" s="21"/>
      <c r="J25" s="61"/>
    </row>
    <row r="26" spans="1:12" x14ac:dyDescent="0.55000000000000004">
      <c r="C26" t="s">
        <v>0</v>
      </c>
      <c r="G26">
        <v>576</v>
      </c>
      <c r="H26" s="21">
        <v>199</v>
      </c>
      <c r="I26" s="21">
        <f>H26*G26</f>
        <v>114624</v>
      </c>
      <c r="J26" s="61">
        <v>280</v>
      </c>
      <c r="K26">
        <v>29.99</v>
      </c>
      <c r="L26">
        <f>K26*4.4*1.1/0.7</f>
        <v>207.35942857142862</v>
      </c>
    </row>
    <row r="27" spans="1:12" x14ac:dyDescent="0.55000000000000004">
      <c r="C27" t="s">
        <v>1</v>
      </c>
      <c r="H27" s="21"/>
      <c r="I27" s="21"/>
      <c r="J27" s="61"/>
    </row>
    <row r="28" spans="1:12" x14ac:dyDescent="0.55000000000000004">
      <c r="C28" s="29" t="s">
        <v>38</v>
      </c>
      <c r="H28" s="21"/>
      <c r="I28" s="21"/>
      <c r="J28" s="61"/>
    </row>
    <row r="29" spans="1:12" x14ac:dyDescent="0.55000000000000004">
      <c r="C29" s="29" t="s">
        <v>39</v>
      </c>
      <c r="H29" s="21"/>
      <c r="I29" s="21"/>
      <c r="J29" s="61"/>
    </row>
    <row r="33" spans="3:12" x14ac:dyDescent="0.55000000000000004">
      <c r="H33" s="21"/>
      <c r="I33" s="21"/>
      <c r="J33" s="61"/>
    </row>
    <row r="34" spans="3:12" x14ac:dyDescent="0.55000000000000004">
      <c r="H34" s="21"/>
      <c r="I34" s="21"/>
      <c r="J34" s="61"/>
    </row>
    <row r="35" spans="3:12" x14ac:dyDescent="0.55000000000000004">
      <c r="C35" t="s">
        <v>13</v>
      </c>
      <c r="G35">
        <v>576</v>
      </c>
      <c r="H35" s="21">
        <v>54</v>
      </c>
      <c r="I35" s="21">
        <f>H35*G35</f>
        <v>31104</v>
      </c>
      <c r="J35" s="61">
        <v>70</v>
      </c>
      <c r="K35">
        <v>7.07</v>
      </c>
      <c r="L35">
        <f>K35*4.4*1.1/0.7</f>
        <v>48.884000000000015</v>
      </c>
    </row>
    <row r="36" spans="3:12" x14ac:dyDescent="0.55000000000000004">
      <c r="C36" t="s">
        <v>14</v>
      </c>
      <c r="H36" s="21"/>
      <c r="I36" s="21"/>
      <c r="J36" s="61"/>
    </row>
    <row r="37" spans="3:12" x14ac:dyDescent="0.55000000000000004">
      <c r="H37" s="21"/>
      <c r="I37" s="21"/>
      <c r="J37" s="61"/>
    </row>
    <row r="38" spans="3:12" x14ac:dyDescent="0.55000000000000004">
      <c r="H38" s="21"/>
      <c r="I38" s="21"/>
      <c r="J38" s="61"/>
    </row>
    <row r="41" spans="3:12" x14ac:dyDescent="0.55000000000000004">
      <c r="C41" t="s">
        <v>18</v>
      </c>
      <c r="G41">
        <v>576</v>
      </c>
      <c r="H41" s="21">
        <v>347</v>
      </c>
      <c r="I41" s="21">
        <f>H41*G41</f>
        <v>199872</v>
      </c>
      <c r="J41" s="61">
        <v>370</v>
      </c>
      <c r="K41">
        <v>28.61</v>
      </c>
      <c r="L41">
        <f>(K41+K42)*4.4*1.25/0.7</f>
        <v>331.88571428571436</v>
      </c>
    </row>
    <row r="42" spans="3:12" x14ac:dyDescent="0.55000000000000004">
      <c r="C42" t="s">
        <v>19</v>
      </c>
      <c r="H42" s="21"/>
      <c r="I42" s="21"/>
      <c r="J42" s="61"/>
      <c r="K42">
        <v>13.63</v>
      </c>
    </row>
    <row r="43" spans="3:12" x14ac:dyDescent="0.55000000000000004">
      <c r="C43" t="s">
        <v>15</v>
      </c>
      <c r="H43" s="21"/>
      <c r="I43" s="21"/>
      <c r="J43" s="61"/>
    </row>
    <row r="44" spans="3:12" x14ac:dyDescent="0.55000000000000004">
      <c r="H44" s="21"/>
      <c r="I44" s="21"/>
      <c r="J44" s="61"/>
    </row>
    <row r="45" spans="3:12" x14ac:dyDescent="0.55000000000000004">
      <c r="H45" s="21"/>
      <c r="I45" s="21"/>
      <c r="J45" s="61"/>
    </row>
    <row r="46" spans="3:12" x14ac:dyDescent="0.55000000000000004">
      <c r="H46" s="21"/>
      <c r="I46" s="21"/>
      <c r="J46" s="61"/>
    </row>
    <row r="47" spans="3:12" x14ac:dyDescent="0.55000000000000004">
      <c r="H47" s="21"/>
      <c r="I47" s="21"/>
      <c r="J47" s="61"/>
    </row>
    <row r="48" spans="3:12" x14ac:dyDescent="0.55000000000000004">
      <c r="H48" s="21"/>
      <c r="I48" s="21"/>
      <c r="J48" s="61"/>
    </row>
    <row r="49" spans="1:12" x14ac:dyDescent="0.55000000000000004">
      <c r="H49" s="21"/>
      <c r="I49" s="21"/>
      <c r="J49" s="61"/>
    </row>
    <row r="50" spans="1:12" x14ac:dyDescent="0.55000000000000004">
      <c r="H50" s="21"/>
      <c r="I50" s="21"/>
      <c r="J50" s="61"/>
    </row>
    <row r="51" spans="1:12" x14ac:dyDescent="0.55000000000000004">
      <c r="H51" s="21" t="s">
        <v>51</v>
      </c>
      <c r="I51" s="33">
        <f>SUM(I20:I46)</f>
        <v>493632</v>
      </c>
      <c r="J51" s="62"/>
    </row>
    <row r="52" spans="1:12" x14ac:dyDescent="0.55000000000000004">
      <c r="H52" s="21"/>
    </row>
    <row r="53" spans="1:12" x14ac:dyDescent="0.55000000000000004">
      <c r="H53" s="21"/>
    </row>
    <row r="54" spans="1:12" x14ac:dyDescent="0.55000000000000004">
      <c r="A54" s="16" t="s">
        <v>33</v>
      </c>
      <c r="H54" s="21"/>
      <c r="I54" s="21"/>
      <c r="J54" s="61"/>
    </row>
    <row r="55" spans="1:12" x14ac:dyDescent="0.55000000000000004">
      <c r="A55" s="17" t="s">
        <v>16</v>
      </c>
      <c r="H55" s="21"/>
      <c r="I55" s="21"/>
      <c r="J55" s="61"/>
    </row>
    <row r="56" spans="1:12" x14ac:dyDescent="0.55000000000000004">
      <c r="H56" s="21"/>
      <c r="I56" s="21"/>
      <c r="J56" s="61"/>
      <c r="K56" t="s">
        <v>94</v>
      </c>
    </row>
    <row r="57" spans="1:12" x14ac:dyDescent="0.55000000000000004">
      <c r="C57" t="s">
        <v>17</v>
      </c>
      <c r="G57">
        <v>729</v>
      </c>
      <c r="H57" s="21">
        <v>257</v>
      </c>
      <c r="I57" s="21">
        <f>H57*G57</f>
        <v>187353</v>
      </c>
      <c r="J57" s="61">
        <v>280</v>
      </c>
      <c r="K57">
        <v>39.090000000000003</v>
      </c>
      <c r="L57">
        <f>K57*4.4*1.1/0.7</f>
        <v>270.2794285714287</v>
      </c>
    </row>
    <row r="58" spans="1:12" x14ac:dyDescent="0.55000000000000004">
      <c r="C58" t="s">
        <v>36</v>
      </c>
      <c r="H58" s="21"/>
      <c r="I58" s="21"/>
      <c r="J58" s="61"/>
    </row>
    <row r="59" spans="1:12" x14ac:dyDescent="0.55000000000000004">
      <c r="C59" t="s">
        <v>11</v>
      </c>
      <c r="H59" s="21"/>
      <c r="I59" s="21"/>
      <c r="J59" s="61"/>
    </row>
    <row r="60" spans="1:12" x14ac:dyDescent="0.55000000000000004">
      <c r="C60" t="s">
        <v>12</v>
      </c>
      <c r="H60" s="21"/>
      <c r="I60" s="21"/>
      <c r="J60" s="61"/>
    </row>
    <row r="61" spans="1:12" x14ac:dyDescent="0.55000000000000004">
      <c r="C61" t="s">
        <v>37</v>
      </c>
      <c r="H61" s="21"/>
      <c r="I61" s="21"/>
      <c r="J61" s="61"/>
    </row>
    <row r="62" spans="1:12" x14ac:dyDescent="0.55000000000000004">
      <c r="H62" s="21"/>
      <c r="I62" s="21"/>
      <c r="J62" s="61"/>
    </row>
    <row r="65" spans="3:12" x14ac:dyDescent="0.55000000000000004">
      <c r="C65" t="s">
        <v>0</v>
      </c>
      <c r="G65">
        <v>729</v>
      </c>
      <c r="H65" s="21">
        <v>199</v>
      </c>
      <c r="I65" s="21">
        <f>H65*G65</f>
        <v>145071</v>
      </c>
      <c r="J65" s="61">
        <v>280</v>
      </c>
      <c r="K65">
        <v>29.99</v>
      </c>
      <c r="L65">
        <f>K65*4.4*1.1/0.7</f>
        <v>207.35942857142862</v>
      </c>
    </row>
    <row r="66" spans="3:12" x14ac:dyDescent="0.55000000000000004">
      <c r="C66" t="s">
        <v>1</v>
      </c>
      <c r="H66" s="21"/>
      <c r="I66" s="21"/>
      <c r="J66" s="61"/>
    </row>
    <row r="67" spans="3:12" x14ac:dyDescent="0.55000000000000004">
      <c r="C67" t="s">
        <v>38</v>
      </c>
      <c r="H67" s="21"/>
      <c r="I67" s="21"/>
      <c r="J67" s="61"/>
    </row>
    <row r="68" spans="3:12" x14ac:dyDescent="0.55000000000000004">
      <c r="C68" t="s">
        <v>39</v>
      </c>
      <c r="H68" s="21"/>
      <c r="I68" s="21"/>
      <c r="J68" s="61"/>
    </row>
    <row r="69" spans="3:12" x14ac:dyDescent="0.55000000000000004">
      <c r="H69" s="21"/>
      <c r="I69" s="21"/>
      <c r="J69" s="61"/>
    </row>
    <row r="70" spans="3:12" x14ac:dyDescent="0.55000000000000004">
      <c r="H70" s="21"/>
      <c r="I70" s="21"/>
      <c r="J70" s="61"/>
    </row>
    <row r="71" spans="3:12" x14ac:dyDescent="0.55000000000000004">
      <c r="H71" s="21"/>
      <c r="I71" s="21"/>
      <c r="J71" s="61"/>
    </row>
    <row r="72" spans="3:12" x14ac:dyDescent="0.55000000000000004">
      <c r="H72" s="21"/>
      <c r="I72" s="21"/>
      <c r="J72" s="61"/>
    </row>
    <row r="73" spans="3:12" x14ac:dyDescent="0.55000000000000004">
      <c r="C73" t="s">
        <v>13</v>
      </c>
      <c r="G73">
        <v>729</v>
      </c>
      <c r="H73" s="21">
        <v>54</v>
      </c>
      <c r="I73" s="21">
        <f>H73*G73</f>
        <v>39366</v>
      </c>
      <c r="J73" s="61">
        <v>70</v>
      </c>
      <c r="K73">
        <v>7.07</v>
      </c>
      <c r="L73">
        <f>K73*4.4*1.1/0.7</f>
        <v>48.884000000000015</v>
      </c>
    </row>
    <row r="74" spans="3:12" x14ac:dyDescent="0.55000000000000004">
      <c r="C74" t="s">
        <v>14</v>
      </c>
      <c r="H74" s="21"/>
      <c r="I74" s="21"/>
      <c r="J74" s="61"/>
    </row>
    <row r="75" spans="3:12" x14ac:dyDescent="0.55000000000000004">
      <c r="H75" s="21"/>
      <c r="I75" s="21"/>
      <c r="J75" s="61"/>
    </row>
    <row r="76" spans="3:12" x14ac:dyDescent="0.55000000000000004">
      <c r="H76" s="21"/>
      <c r="I76" s="21"/>
      <c r="J76" s="61"/>
    </row>
    <row r="77" spans="3:12" x14ac:dyDescent="0.55000000000000004">
      <c r="H77" s="21"/>
      <c r="I77" s="21"/>
      <c r="J77" s="61"/>
    </row>
    <row r="78" spans="3:12" x14ac:dyDescent="0.55000000000000004">
      <c r="H78" s="21"/>
      <c r="I78" s="21"/>
      <c r="J78" s="61"/>
    </row>
    <row r="79" spans="3:12" x14ac:dyDescent="0.55000000000000004">
      <c r="C79" t="s">
        <v>18</v>
      </c>
      <c r="G79">
        <v>729</v>
      </c>
      <c r="H79" s="21">
        <v>347</v>
      </c>
      <c r="I79" s="21">
        <f>H79*G79</f>
        <v>252963</v>
      </c>
      <c r="J79" s="61">
        <v>370</v>
      </c>
      <c r="K79">
        <v>28.61</v>
      </c>
      <c r="L79">
        <f>(K79+K80)*4.4*1.25/0.7</f>
        <v>331.88571428571436</v>
      </c>
    </row>
    <row r="80" spans="3:12" x14ac:dyDescent="0.55000000000000004">
      <c r="C80" t="s">
        <v>19</v>
      </c>
      <c r="H80" s="21"/>
      <c r="I80" s="21"/>
      <c r="J80" s="61"/>
      <c r="K80">
        <v>13.63</v>
      </c>
    </row>
    <row r="81" spans="3:12" x14ac:dyDescent="0.55000000000000004">
      <c r="C81" t="s">
        <v>15</v>
      </c>
      <c r="H81" s="21"/>
      <c r="I81" s="21"/>
      <c r="J81" s="61"/>
    </row>
    <row r="82" spans="3:12" x14ac:dyDescent="0.55000000000000004">
      <c r="H82" s="21"/>
      <c r="I82" s="21"/>
      <c r="J82" s="61"/>
    </row>
    <row r="83" spans="3:12" x14ac:dyDescent="0.55000000000000004">
      <c r="H83" s="21"/>
      <c r="I83" s="21"/>
      <c r="J83" s="61"/>
    </row>
    <row r="84" spans="3:12" x14ac:dyDescent="0.55000000000000004">
      <c r="H84" s="21"/>
      <c r="I84" s="21"/>
      <c r="J84" s="61"/>
    </row>
    <row r="85" spans="3:12" ht="14.7" thickBot="1" x14ac:dyDescent="0.6">
      <c r="H85" s="22" t="s">
        <v>51</v>
      </c>
      <c r="I85" s="23">
        <f>SUM(I57:I79)</f>
        <v>624753</v>
      </c>
      <c r="J85" s="63"/>
    </row>
    <row r="86" spans="3:12" ht="14.7" thickTop="1" x14ac:dyDescent="0.55000000000000004"/>
    <row r="89" spans="3:12" x14ac:dyDescent="0.55000000000000004">
      <c r="H89" s="21"/>
      <c r="I89" s="21"/>
      <c r="J89" s="61"/>
    </row>
    <row r="90" spans="3:12" x14ac:dyDescent="0.55000000000000004">
      <c r="C90" t="s">
        <v>20</v>
      </c>
      <c r="G90">
        <v>729</v>
      </c>
      <c r="H90" s="21">
        <v>313</v>
      </c>
      <c r="I90" s="21">
        <f>H90*G90</f>
        <v>228177</v>
      </c>
      <c r="J90" s="61"/>
      <c r="K90">
        <v>47.55</v>
      </c>
      <c r="L90">
        <f>K90*4.4*1.1/0.7</f>
        <v>328.77428571428578</v>
      </c>
    </row>
    <row r="91" spans="3:12" x14ac:dyDescent="0.55000000000000004">
      <c r="C91" t="s">
        <v>21</v>
      </c>
    </row>
    <row r="92" spans="3:12" x14ac:dyDescent="0.55000000000000004">
      <c r="C92" t="s">
        <v>12</v>
      </c>
    </row>
    <row r="96" spans="3:12" x14ac:dyDescent="0.55000000000000004">
      <c r="I96" s="28"/>
      <c r="J96" s="64"/>
    </row>
    <row r="98" spans="1:13" ht="14.7" thickBot="1" x14ac:dyDescent="0.6">
      <c r="H98" s="22" t="s">
        <v>51</v>
      </c>
      <c r="I98" s="23">
        <f>SUM(I90)</f>
        <v>228177</v>
      </c>
      <c r="J98" s="63"/>
    </row>
    <row r="99" spans="1:13" ht="14.7" thickTop="1" x14ac:dyDescent="0.55000000000000004">
      <c r="H99" s="22"/>
      <c r="I99" s="26"/>
      <c r="J99" s="63"/>
    </row>
    <row r="100" spans="1:13" x14ac:dyDescent="0.55000000000000004">
      <c r="H100" s="22"/>
      <c r="I100" s="26"/>
      <c r="J100" s="63"/>
    </row>
    <row r="101" spans="1:13" x14ac:dyDescent="0.55000000000000004">
      <c r="H101" s="22"/>
      <c r="I101" s="26"/>
      <c r="J101" s="63"/>
    </row>
    <row r="102" spans="1:13" x14ac:dyDescent="0.55000000000000004">
      <c r="H102" s="22"/>
      <c r="I102" s="26"/>
      <c r="J102" s="63"/>
    </row>
    <row r="103" spans="1:13" x14ac:dyDescent="0.55000000000000004">
      <c r="H103" s="22"/>
      <c r="I103" s="26"/>
      <c r="J103" s="63"/>
    </row>
    <row r="104" spans="1:13" x14ac:dyDescent="0.55000000000000004">
      <c r="H104" s="22"/>
      <c r="I104" s="26"/>
      <c r="J104" s="63"/>
    </row>
    <row r="105" spans="1:13" x14ac:dyDescent="0.55000000000000004">
      <c r="H105" s="22"/>
      <c r="I105" s="26"/>
      <c r="J105" s="63"/>
    </row>
    <row r="106" spans="1:13" x14ac:dyDescent="0.55000000000000004">
      <c r="H106" s="22"/>
      <c r="I106" s="26"/>
      <c r="J106" s="63"/>
    </row>
    <row r="107" spans="1:13" x14ac:dyDescent="0.55000000000000004">
      <c r="H107" s="22"/>
      <c r="I107" s="26"/>
      <c r="J107" s="63"/>
    </row>
    <row r="108" spans="1:13" x14ac:dyDescent="0.55000000000000004">
      <c r="A108" s="30" t="s">
        <v>40</v>
      </c>
      <c r="G108" s="31"/>
      <c r="H108" s="18"/>
      <c r="I108" s="18"/>
      <c r="J108" s="58"/>
      <c r="K108" t="s">
        <v>95</v>
      </c>
    </row>
    <row r="109" spans="1:13" x14ac:dyDescent="0.55000000000000004">
      <c r="C109" t="s">
        <v>41</v>
      </c>
      <c r="G109" s="31">
        <v>1305</v>
      </c>
      <c r="H109" s="18">
        <v>50</v>
      </c>
      <c r="I109" s="18">
        <f>H109*G109</f>
        <v>65250</v>
      </c>
      <c r="J109" s="58">
        <v>70</v>
      </c>
      <c r="K109">
        <v>29.25</v>
      </c>
      <c r="M109" s="43" t="s">
        <v>96</v>
      </c>
    </row>
    <row r="110" spans="1:13" x14ac:dyDescent="0.55000000000000004">
      <c r="C110" t="s">
        <v>42</v>
      </c>
      <c r="G110" s="31"/>
      <c r="H110" s="18"/>
      <c r="I110" s="18"/>
      <c r="J110" s="58"/>
    </row>
    <row r="111" spans="1:13" x14ac:dyDescent="0.55000000000000004">
      <c r="C111" t="s">
        <v>43</v>
      </c>
      <c r="G111" s="31"/>
      <c r="H111" s="18"/>
      <c r="I111" s="18"/>
      <c r="J111" s="58"/>
    </row>
    <row r="112" spans="1:13" x14ac:dyDescent="0.55000000000000004">
      <c r="C112" t="s">
        <v>44</v>
      </c>
      <c r="G112" s="31"/>
      <c r="H112" s="18"/>
      <c r="I112" s="18"/>
      <c r="J112" s="58"/>
    </row>
    <row r="113" spans="1:10" x14ac:dyDescent="0.55000000000000004">
      <c r="G113" s="31"/>
      <c r="H113" s="18"/>
      <c r="I113" s="18"/>
      <c r="J113" s="58"/>
    </row>
    <row r="114" spans="1:10" x14ac:dyDescent="0.55000000000000004">
      <c r="G114" s="31"/>
      <c r="H114" s="18"/>
      <c r="I114" s="18"/>
      <c r="J114" s="58"/>
    </row>
    <row r="115" spans="1:10" x14ac:dyDescent="0.55000000000000004">
      <c r="G115" s="31"/>
      <c r="H115" s="18"/>
      <c r="I115" s="18"/>
      <c r="J115" s="58"/>
    </row>
    <row r="116" spans="1:10" x14ac:dyDescent="0.55000000000000004">
      <c r="A116" s="30" t="s">
        <v>45</v>
      </c>
      <c r="G116" s="31"/>
      <c r="H116" s="18"/>
      <c r="I116" s="18"/>
      <c r="J116" s="58"/>
    </row>
    <row r="117" spans="1:10" x14ac:dyDescent="0.55000000000000004">
      <c r="D117" t="s">
        <v>46</v>
      </c>
      <c r="G117" s="31">
        <v>1305</v>
      </c>
      <c r="H117" s="18">
        <v>55</v>
      </c>
      <c r="I117" s="18">
        <f>H117*G117</f>
        <v>71775</v>
      </c>
      <c r="J117" s="58">
        <v>70</v>
      </c>
    </row>
    <row r="118" spans="1:10" x14ac:dyDescent="0.55000000000000004">
      <c r="D118" t="s">
        <v>47</v>
      </c>
      <c r="G118" s="31"/>
      <c r="H118" s="18"/>
      <c r="I118" s="18"/>
      <c r="J118" s="58"/>
    </row>
    <row r="119" spans="1:10" x14ac:dyDescent="0.55000000000000004">
      <c r="G119" s="31"/>
      <c r="H119" s="18"/>
      <c r="I119" s="18"/>
      <c r="J119" s="58"/>
    </row>
    <row r="120" spans="1:10" x14ac:dyDescent="0.55000000000000004">
      <c r="G120" s="31"/>
      <c r="H120" s="18"/>
      <c r="I120" s="18"/>
      <c r="J120" s="58"/>
    </row>
    <row r="121" spans="1:10" x14ac:dyDescent="0.55000000000000004">
      <c r="G121" s="31"/>
      <c r="H121" s="18"/>
      <c r="I121" s="18"/>
      <c r="J121" s="58"/>
    </row>
    <row r="122" spans="1:10" x14ac:dyDescent="0.55000000000000004">
      <c r="G122" s="31"/>
      <c r="H122" s="18"/>
      <c r="I122" s="18"/>
      <c r="J122" s="58"/>
    </row>
    <row r="123" spans="1:10" x14ac:dyDescent="0.55000000000000004">
      <c r="A123" s="30" t="s">
        <v>48</v>
      </c>
      <c r="G123" s="31"/>
      <c r="H123" s="18"/>
      <c r="I123" s="18"/>
      <c r="J123" s="58"/>
    </row>
    <row r="124" spans="1:10" x14ac:dyDescent="0.55000000000000004">
      <c r="D124" t="s">
        <v>48</v>
      </c>
      <c r="G124" s="31">
        <v>2610</v>
      </c>
      <c r="H124" s="18">
        <v>36</v>
      </c>
      <c r="I124" s="18">
        <f>H124*G124</f>
        <v>93960</v>
      </c>
      <c r="J124" s="58">
        <v>40</v>
      </c>
    </row>
    <row r="125" spans="1:10" x14ac:dyDescent="0.55000000000000004">
      <c r="D125" t="s">
        <v>49</v>
      </c>
      <c r="G125" s="31"/>
      <c r="H125" s="18"/>
      <c r="I125" s="18"/>
      <c r="J125" s="58"/>
    </row>
    <row r="126" spans="1:10" x14ac:dyDescent="0.55000000000000004">
      <c r="D126" t="s">
        <v>50</v>
      </c>
      <c r="G126" s="31"/>
      <c r="H126" s="18"/>
      <c r="I126" s="18"/>
      <c r="J126" s="58"/>
    </row>
    <row r="127" spans="1:10" x14ac:dyDescent="0.55000000000000004">
      <c r="G127" s="31"/>
      <c r="H127" s="18"/>
      <c r="I127" s="32"/>
      <c r="J127" s="65"/>
    </row>
    <row r="130" spans="1:11" x14ac:dyDescent="0.55000000000000004">
      <c r="D130" t="s">
        <v>55</v>
      </c>
      <c r="G130">
        <v>8</v>
      </c>
      <c r="H130" s="21">
        <v>28</v>
      </c>
      <c r="I130" s="21">
        <f>H130*G130</f>
        <v>224</v>
      </c>
      <c r="J130" s="61">
        <v>40</v>
      </c>
    </row>
    <row r="131" spans="1:11" x14ac:dyDescent="0.55000000000000004">
      <c r="D131" t="s">
        <v>56</v>
      </c>
      <c r="H131" s="21"/>
      <c r="I131" s="21"/>
      <c r="J131" s="61"/>
    </row>
    <row r="132" spans="1:11" x14ac:dyDescent="0.55000000000000004">
      <c r="D132" t="s">
        <v>57</v>
      </c>
      <c r="H132" s="21"/>
      <c r="I132" s="21"/>
      <c r="J132" s="61"/>
    </row>
    <row r="133" spans="1:11" x14ac:dyDescent="0.55000000000000004">
      <c r="H133" s="21"/>
      <c r="I133" s="21"/>
      <c r="J133" s="61"/>
    </row>
    <row r="134" spans="1:11" x14ac:dyDescent="0.55000000000000004">
      <c r="D134" t="s">
        <v>101</v>
      </c>
      <c r="G134">
        <v>10</v>
      </c>
      <c r="H134" s="21"/>
      <c r="I134" s="21"/>
      <c r="J134" s="61">
        <v>280</v>
      </c>
    </row>
    <row r="135" spans="1:11" x14ac:dyDescent="0.55000000000000004">
      <c r="D135" t="s">
        <v>102</v>
      </c>
      <c r="H135" s="21"/>
      <c r="I135" s="21"/>
      <c r="J135" s="61"/>
    </row>
    <row r="136" spans="1:11" x14ac:dyDescent="0.55000000000000004">
      <c r="D136" t="s">
        <v>103</v>
      </c>
      <c r="H136" s="21"/>
      <c r="I136" s="21"/>
      <c r="J136" s="61"/>
    </row>
    <row r="137" spans="1:11" x14ac:dyDescent="0.55000000000000004">
      <c r="H137" s="21"/>
      <c r="I137" s="21"/>
      <c r="J137" s="61"/>
    </row>
    <row r="138" spans="1:11" x14ac:dyDescent="0.55000000000000004">
      <c r="H138" s="21"/>
      <c r="I138" s="21"/>
      <c r="J138" s="61"/>
    </row>
    <row r="139" spans="1:11" x14ac:dyDescent="0.55000000000000004">
      <c r="A139" s="36"/>
      <c r="H139" s="21"/>
      <c r="I139" s="21"/>
      <c r="J139" s="61"/>
      <c r="K139" t="s">
        <v>94</v>
      </c>
    </row>
    <row r="140" spans="1:11" x14ac:dyDescent="0.55000000000000004">
      <c r="D140" t="s">
        <v>58</v>
      </c>
      <c r="G140">
        <v>20</v>
      </c>
      <c r="H140" s="21">
        <v>1540</v>
      </c>
      <c r="I140" s="21">
        <f t="shared" ref="I140" si="0">H140*G140</f>
        <v>30800</v>
      </c>
      <c r="J140" s="61">
        <v>1640</v>
      </c>
      <c r="K140">
        <v>175</v>
      </c>
    </row>
    <row r="141" spans="1:11" x14ac:dyDescent="0.55000000000000004">
      <c r="D141" t="s">
        <v>59</v>
      </c>
      <c r="H141" s="21"/>
      <c r="I141" s="21"/>
      <c r="J141" s="61"/>
      <c r="K141" t="s">
        <v>99</v>
      </c>
    </row>
    <row r="142" spans="1:11" x14ac:dyDescent="0.55000000000000004">
      <c r="D142" t="s">
        <v>60</v>
      </c>
      <c r="H142" s="21"/>
      <c r="I142" s="21"/>
      <c r="J142" s="61"/>
    </row>
    <row r="143" spans="1:11" x14ac:dyDescent="0.55000000000000004">
      <c r="D143" t="s">
        <v>61</v>
      </c>
      <c r="H143" s="21"/>
      <c r="I143" s="21"/>
      <c r="J143" s="61"/>
    </row>
    <row r="144" spans="1:11" x14ac:dyDescent="0.55000000000000004">
      <c r="H144" s="21"/>
      <c r="I144" s="21"/>
      <c r="J144" s="61"/>
    </row>
    <row r="145" spans="1:13" x14ac:dyDescent="0.55000000000000004">
      <c r="D145" t="s">
        <v>68</v>
      </c>
      <c r="H145" s="21"/>
      <c r="I145" s="21"/>
      <c r="J145" s="61"/>
    </row>
    <row r="146" spans="1:13" x14ac:dyDescent="0.55000000000000004">
      <c r="H146" s="21"/>
      <c r="I146" s="21"/>
      <c r="J146" s="61"/>
      <c r="K146" t="s">
        <v>98</v>
      </c>
    </row>
    <row r="147" spans="1:13" x14ac:dyDescent="0.55000000000000004">
      <c r="A147" s="37"/>
      <c r="B147" s="38"/>
      <c r="D147" t="s">
        <v>62</v>
      </c>
      <c r="G147" s="39">
        <v>23</v>
      </c>
      <c r="H147" s="35">
        <v>1640</v>
      </c>
      <c r="I147" s="21">
        <f>H147*G147</f>
        <v>37720</v>
      </c>
      <c r="J147" s="61">
        <v>2980</v>
      </c>
      <c r="K147">
        <v>2000</v>
      </c>
      <c r="M147" s="43" t="s">
        <v>96</v>
      </c>
    </row>
    <row r="148" spans="1:13" x14ac:dyDescent="0.55000000000000004">
      <c r="A148" s="37"/>
      <c r="B148" s="38"/>
      <c r="D148" t="s">
        <v>63</v>
      </c>
      <c r="G148" s="39"/>
      <c r="H148" s="44">
        <v>2590</v>
      </c>
      <c r="I148" s="21" t="s">
        <v>97</v>
      </c>
      <c r="J148" s="61"/>
    </row>
    <row r="149" spans="1:13" x14ac:dyDescent="0.55000000000000004">
      <c r="A149" s="37"/>
      <c r="B149" s="38"/>
      <c r="D149" t="s">
        <v>64</v>
      </c>
      <c r="G149" s="39"/>
      <c r="H149" s="35"/>
      <c r="I149" s="21"/>
      <c r="J149" s="61"/>
    </row>
    <row r="150" spans="1:13" x14ac:dyDescent="0.55000000000000004">
      <c r="A150" s="37"/>
      <c r="B150" s="38"/>
      <c r="G150" s="39"/>
      <c r="H150" s="35"/>
      <c r="I150" s="21"/>
      <c r="J150" s="61"/>
    </row>
    <row r="151" spans="1:13" x14ac:dyDescent="0.55000000000000004">
      <c r="A151" s="37"/>
      <c r="B151" s="38"/>
      <c r="D151" t="s">
        <v>69</v>
      </c>
      <c r="G151" s="39"/>
      <c r="H151" s="35"/>
      <c r="I151" s="21"/>
      <c r="J151" s="61"/>
    </row>
    <row r="152" spans="1:13" x14ac:dyDescent="0.55000000000000004">
      <c r="A152" s="37"/>
      <c r="B152" s="38"/>
      <c r="G152" s="39"/>
      <c r="H152" s="35"/>
      <c r="I152" s="21"/>
      <c r="J152" s="61"/>
    </row>
    <row r="153" spans="1:13" x14ac:dyDescent="0.55000000000000004">
      <c r="A153" s="37"/>
      <c r="B153" s="38"/>
      <c r="G153" s="39"/>
      <c r="H153" s="35"/>
      <c r="I153" s="21"/>
      <c r="J153" s="61"/>
    </row>
    <row r="154" spans="1:13" x14ac:dyDescent="0.55000000000000004">
      <c r="A154" s="37"/>
      <c r="B154" s="38"/>
      <c r="G154" s="39"/>
      <c r="H154" s="35"/>
      <c r="I154" s="21"/>
      <c r="J154" s="61"/>
    </row>
    <row r="155" spans="1:13" x14ac:dyDescent="0.55000000000000004">
      <c r="B155" s="38"/>
      <c r="G155" s="31"/>
      <c r="H155" s="35"/>
      <c r="I155" s="21"/>
      <c r="J155" s="61"/>
    </row>
    <row r="156" spans="1:13" x14ac:dyDescent="0.55000000000000004">
      <c r="D156" t="s">
        <v>71</v>
      </c>
      <c r="G156">
        <v>6</v>
      </c>
      <c r="H156">
        <v>890</v>
      </c>
      <c r="I156" s="21">
        <f>H156*G156</f>
        <v>5340</v>
      </c>
      <c r="J156" s="61">
        <v>890</v>
      </c>
    </row>
    <row r="157" spans="1:13" x14ac:dyDescent="0.55000000000000004">
      <c r="D157" t="s">
        <v>72</v>
      </c>
    </row>
    <row r="158" spans="1:13" x14ac:dyDescent="0.55000000000000004">
      <c r="D158" t="s">
        <v>73</v>
      </c>
    </row>
    <row r="162" spans="1:10" x14ac:dyDescent="0.55000000000000004">
      <c r="D162" t="s">
        <v>104</v>
      </c>
      <c r="G162">
        <v>6</v>
      </c>
      <c r="J162" s="43">
        <v>370</v>
      </c>
    </row>
    <row r="163" spans="1:10" x14ac:dyDescent="0.55000000000000004">
      <c r="D163" t="s">
        <v>105</v>
      </c>
    </row>
    <row r="166" spans="1:10" x14ac:dyDescent="0.55000000000000004">
      <c r="D166" t="s">
        <v>65</v>
      </c>
      <c r="G166">
        <v>7</v>
      </c>
      <c r="H166" s="21">
        <v>200</v>
      </c>
      <c r="I166" s="21">
        <f>H166*G166</f>
        <v>1400</v>
      </c>
      <c r="J166" s="61"/>
    </row>
    <row r="167" spans="1:10" x14ac:dyDescent="0.55000000000000004">
      <c r="H167" s="21"/>
      <c r="I167" s="21"/>
      <c r="J167" s="61"/>
    </row>
    <row r="168" spans="1:10" x14ac:dyDescent="0.55000000000000004">
      <c r="D168" t="s">
        <v>66</v>
      </c>
      <c r="G168">
        <v>2</v>
      </c>
      <c r="H168" s="21">
        <v>330</v>
      </c>
      <c r="I168" s="21">
        <f>H168*G168</f>
        <v>660</v>
      </c>
      <c r="J168" s="61"/>
    </row>
    <row r="169" spans="1:10" x14ac:dyDescent="0.55000000000000004">
      <c r="H169" s="21"/>
      <c r="I169" s="21"/>
      <c r="J169" s="61"/>
    </row>
    <row r="170" spans="1:10" x14ac:dyDescent="0.55000000000000004">
      <c r="D170" t="s">
        <v>67</v>
      </c>
      <c r="G170">
        <v>2</v>
      </c>
      <c r="H170" s="21">
        <v>900</v>
      </c>
      <c r="I170" s="21">
        <f>H170*G170</f>
        <v>1800</v>
      </c>
      <c r="J170" s="61"/>
    </row>
    <row r="171" spans="1:10" x14ac:dyDescent="0.55000000000000004">
      <c r="H171" s="21"/>
      <c r="I171" s="21"/>
      <c r="J171" s="61"/>
    </row>
    <row r="172" spans="1:10" x14ac:dyDescent="0.55000000000000004">
      <c r="D172" t="s">
        <v>106</v>
      </c>
      <c r="G172">
        <v>8</v>
      </c>
      <c r="H172" s="21"/>
      <c r="I172" s="21"/>
      <c r="J172" s="61">
        <v>90</v>
      </c>
    </row>
    <row r="173" spans="1:10" x14ac:dyDescent="0.55000000000000004">
      <c r="D173" t="s">
        <v>107</v>
      </c>
      <c r="H173" s="21"/>
      <c r="I173" s="21"/>
      <c r="J173" s="61"/>
    </row>
    <row r="174" spans="1:10" x14ac:dyDescent="0.55000000000000004">
      <c r="H174" s="21"/>
      <c r="I174" s="21"/>
      <c r="J174" s="61"/>
    </row>
    <row r="175" spans="1:10" x14ac:dyDescent="0.55000000000000004">
      <c r="A175" s="30" t="s">
        <v>40</v>
      </c>
      <c r="G175" s="31"/>
      <c r="H175" s="18"/>
      <c r="I175" s="18"/>
      <c r="J175" s="61"/>
    </row>
    <row r="176" spans="1:10" x14ac:dyDescent="0.55000000000000004">
      <c r="C176" t="s">
        <v>41</v>
      </c>
      <c r="G176" s="31">
        <v>19</v>
      </c>
      <c r="H176" s="18">
        <v>50</v>
      </c>
      <c r="I176" s="18">
        <f>H176*G176</f>
        <v>950</v>
      </c>
      <c r="J176" s="61">
        <v>70</v>
      </c>
    </row>
    <row r="177" spans="3:10" x14ac:dyDescent="0.55000000000000004">
      <c r="C177" t="s">
        <v>42</v>
      </c>
      <c r="G177" s="31"/>
      <c r="H177" s="18"/>
      <c r="I177" s="18"/>
      <c r="J177" s="61"/>
    </row>
    <row r="178" spans="3:10" x14ac:dyDescent="0.55000000000000004">
      <c r="C178" t="s">
        <v>43</v>
      </c>
      <c r="G178" s="31"/>
      <c r="H178" s="18"/>
      <c r="I178" s="18"/>
      <c r="J178" s="61"/>
    </row>
    <row r="179" spans="3:10" x14ac:dyDescent="0.55000000000000004">
      <c r="C179" t="s">
        <v>44</v>
      </c>
      <c r="G179" s="31"/>
      <c r="H179" s="18"/>
      <c r="I179" s="18"/>
      <c r="J179" s="61"/>
    </row>
    <row r="180" spans="3:10" x14ac:dyDescent="0.55000000000000004">
      <c r="G180" s="31"/>
      <c r="H180" s="18"/>
      <c r="I180" s="18"/>
      <c r="J180" s="66"/>
    </row>
    <row r="181" spans="3:10" x14ac:dyDescent="0.55000000000000004">
      <c r="G181" s="31"/>
      <c r="H181" s="18"/>
      <c r="I181" s="18"/>
    </row>
    <row r="183" spans="3:10" x14ac:dyDescent="0.55000000000000004">
      <c r="D183" t="s">
        <v>108</v>
      </c>
      <c r="G183">
        <v>2</v>
      </c>
      <c r="J183" s="43">
        <v>540</v>
      </c>
    </row>
    <row r="184" spans="3:10" x14ac:dyDescent="0.55000000000000004">
      <c r="D184" t="s">
        <v>109</v>
      </c>
    </row>
    <row r="186" spans="3:10" x14ac:dyDescent="0.55000000000000004">
      <c r="D186" t="s">
        <v>110</v>
      </c>
      <c r="G186">
        <v>2</v>
      </c>
      <c r="J186" s="43">
        <v>560</v>
      </c>
    </row>
    <row r="195" spans="1:10" x14ac:dyDescent="0.55000000000000004">
      <c r="A195" t="s">
        <v>52</v>
      </c>
      <c r="G195" s="3"/>
      <c r="H195" s="5"/>
      <c r="I195" s="5"/>
      <c r="J195" s="67"/>
    </row>
    <row r="196" spans="1:10" x14ac:dyDescent="0.55000000000000004">
      <c r="A196" t="s">
        <v>32</v>
      </c>
      <c r="E196" s="35">
        <f>I51</f>
        <v>493632</v>
      </c>
      <c r="G196" s="3"/>
      <c r="H196" s="5"/>
      <c r="I196" s="5"/>
      <c r="J196" s="67"/>
    </row>
    <row r="197" spans="1:10" x14ac:dyDescent="0.55000000000000004">
      <c r="A197" t="s">
        <v>33</v>
      </c>
      <c r="E197" s="35">
        <f>I85</f>
        <v>624753</v>
      </c>
      <c r="G197" s="3"/>
      <c r="H197" s="5"/>
      <c r="I197" s="5"/>
      <c r="J197" s="67"/>
    </row>
    <row r="198" spans="1:10" x14ac:dyDescent="0.55000000000000004">
      <c r="A198" t="s">
        <v>53</v>
      </c>
      <c r="E198" s="35">
        <f>I98</f>
        <v>228177</v>
      </c>
      <c r="G198" s="3"/>
      <c r="H198" s="5"/>
      <c r="I198" s="5"/>
      <c r="J198" s="67"/>
    </row>
    <row r="199" spans="1:10" x14ac:dyDescent="0.55000000000000004">
      <c r="A199" t="s">
        <v>54</v>
      </c>
      <c r="E199" s="35">
        <f>I180</f>
        <v>0</v>
      </c>
      <c r="G199" s="3"/>
      <c r="H199" s="5"/>
      <c r="I199" s="5"/>
      <c r="J199" s="67"/>
    </row>
    <row r="200" spans="1:10" x14ac:dyDescent="0.55000000000000004">
      <c r="D200" t="s">
        <v>34</v>
      </c>
      <c r="E200" s="34">
        <f>SUM(E196:E199)</f>
        <v>1346562</v>
      </c>
      <c r="G200" s="3"/>
      <c r="H200" s="5"/>
      <c r="I200" s="5"/>
      <c r="J200" s="67"/>
    </row>
    <row r="201" spans="1:10" x14ac:dyDescent="0.55000000000000004">
      <c r="E201" t="s">
        <v>70</v>
      </c>
      <c r="G201" s="3"/>
      <c r="H201" s="5"/>
      <c r="I201" s="5"/>
      <c r="J201" s="67"/>
    </row>
    <row r="202" spans="1:10" x14ac:dyDescent="0.55000000000000004">
      <c r="G202" s="3"/>
      <c r="H202" s="5"/>
      <c r="I202" s="5"/>
      <c r="J202" s="67"/>
    </row>
    <row r="203" spans="1:10" x14ac:dyDescent="0.55000000000000004">
      <c r="G203" s="3"/>
      <c r="H203" s="5"/>
      <c r="I203" s="5"/>
      <c r="J203" s="67"/>
    </row>
    <row r="204" spans="1:10" x14ac:dyDescent="0.55000000000000004">
      <c r="G204" s="3"/>
      <c r="H204" s="5"/>
      <c r="I204" s="5"/>
      <c r="J204" s="67"/>
    </row>
    <row r="205" spans="1:10" x14ac:dyDescent="0.55000000000000004">
      <c r="G205" s="3"/>
      <c r="H205" s="5"/>
      <c r="I205" s="5"/>
      <c r="J205" s="67"/>
    </row>
    <row r="206" spans="1:10" x14ac:dyDescent="0.55000000000000004">
      <c r="G206" s="3"/>
      <c r="H206" s="5"/>
      <c r="I206" s="5"/>
      <c r="J206" s="67"/>
    </row>
    <row r="207" spans="1:10" x14ac:dyDescent="0.55000000000000004">
      <c r="G207" s="3"/>
      <c r="H207" s="5"/>
      <c r="I207" s="5"/>
      <c r="J207" s="67"/>
    </row>
    <row r="208" spans="1:10" x14ac:dyDescent="0.55000000000000004">
      <c r="G208" s="3"/>
      <c r="H208" s="5"/>
      <c r="I208" s="5"/>
      <c r="J208" s="67"/>
    </row>
    <row r="209" spans="1:10" x14ac:dyDescent="0.55000000000000004">
      <c r="A209" s="3" t="s">
        <v>22</v>
      </c>
      <c r="G209" s="3"/>
      <c r="H209" s="5"/>
      <c r="I209" s="5"/>
      <c r="J209" s="67"/>
    </row>
    <row r="210" spans="1:10" x14ac:dyDescent="0.55000000000000004">
      <c r="A210" s="3"/>
      <c r="G210" s="3"/>
      <c r="H210" s="5"/>
      <c r="I210" s="5"/>
      <c r="J210" s="67"/>
    </row>
    <row r="211" spans="1:10" x14ac:dyDescent="0.55000000000000004">
      <c r="A211" s="3" t="s">
        <v>23</v>
      </c>
      <c r="C211" s="27" t="s">
        <v>2</v>
      </c>
      <c r="G211" s="3"/>
      <c r="H211" s="5"/>
      <c r="I211" s="5"/>
      <c r="J211" s="67"/>
    </row>
    <row r="212" spans="1:10" x14ac:dyDescent="0.55000000000000004">
      <c r="A212" s="3"/>
      <c r="C212" s="25" t="s">
        <v>24</v>
      </c>
      <c r="G212" s="3"/>
      <c r="H212" s="5"/>
      <c r="I212" s="5"/>
      <c r="J212" s="67"/>
    </row>
    <row r="213" spans="1:10" x14ac:dyDescent="0.55000000000000004">
      <c r="A213" s="3"/>
      <c r="C213" s="41" t="s">
        <v>35</v>
      </c>
    </row>
    <row r="214" spans="1:10" x14ac:dyDescent="0.55000000000000004">
      <c r="A214" s="3"/>
    </row>
    <row r="215" spans="1:10" x14ac:dyDescent="0.55000000000000004">
      <c r="A215" s="3" t="s">
        <v>25</v>
      </c>
    </row>
    <row r="216" spans="1:10" x14ac:dyDescent="0.55000000000000004">
      <c r="A216" s="3"/>
    </row>
    <row r="217" spans="1:10" x14ac:dyDescent="0.55000000000000004">
      <c r="A217" s="3" t="s">
        <v>26</v>
      </c>
    </row>
    <row r="218" spans="1:10" x14ac:dyDescent="0.55000000000000004">
      <c r="A218" s="3" t="s">
        <v>27</v>
      </c>
    </row>
    <row r="219" spans="1:10" x14ac:dyDescent="0.55000000000000004">
      <c r="A219" s="3"/>
    </row>
    <row r="220" spans="1:10" x14ac:dyDescent="0.55000000000000004">
      <c r="A220" s="3" t="s">
        <v>28</v>
      </c>
    </row>
    <row r="221" spans="1:10" x14ac:dyDescent="0.55000000000000004">
      <c r="A221" s="3"/>
    </row>
    <row r="222" spans="1:10" x14ac:dyDescent="0.55000000000000004">
      <c r="A222" s="3" t="s">
        <v>29</v>
      </c>
    </row>
    <row r="223" spans="1:10" x14ac:dyDescent="0.55000000000000004">
      <c r="A223" s="3" t="s">
        <v>30</v>
      </c>
    </row>
    <row r="224" spans="1:10" x14ac:dyDescent="0.55000000000000004">
      <c r="A224" s="3"/>
    </row>
    <row r="225" spans="1:1" x14ac:dyDescent="0.55000000000000004">
      <c r="A225" s="7" t="s">
        <v>74</v>
      </c>
    </row>
    <row r="226" spans="1:1" x14ac:dyDescent="0.55000000000000004">
      <c r="A226" s="7" t="s">
        <v>31</v>
      </c>
    </row>
  </sheetData>
  <mergeCells count="5">
    <mergeCell ref="A1:I1"/>
    <mergeCell ref="A2:I2"/>
    <mergeCell ref="A3:I3"/>
    <mergeCell ref="A4:I4"/>
    <mergeCell ref="H6:I6"/>
  </mergeCells>
  <phoneticPr fontId="17" type="noConversion"/>
  <pageMargins left="0.52314960629921259" right="0.47" top="0.47314960629921266" bottom="0.27629921259842521" header="0.31" footer="0.19685039370078741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0</xdr:col>
                <xdr:colOff>121920</xdr:colOff>
                <xdr:row>116</xdr:row>
                <xdr:rowOff>45720</xdr:rowOff>
              </from>
              <to>
                <xdr:col>1</xdr:col>
                <xdr:colOff>259080</xdr:colOff>
                <xdr:row>121</xdr:row>
                <xdr:rowOff>121920</xdr:rowOff>
              </to>
            </anchor>
          </objectPr>
        </oleObject>
      </mc:Choice>
      <mc:Fallback>
        <oleObject shapeId="1026" r:id="rId4"/>
      </mc:Fallback>
    </mc:AlternateContent>
  </oleObjects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I52"/>
  <sheetViews>
    <sheetView view="pageLayout" topLeftCell="A19" workbookViewId="0">
      <selection activeCell="H18" sqref="H18"/>
    </sheetView>
  </sheetViews>
  <sheetFormatPr defaultColWidth="8.7890625" defaultRowHeight="14.4" x14ac:dyDescent="0.55000000000000004"/>
  <cols>
    <col min="1" max="1" width="10" customWidth="1"/>
    <col min="2" max="2" width="11.5234375" customWidth="1"/>
    <col min="5" max="5" width="13.62890625" customWidth="1"/>
    <col min="6" max="6" width="9.26171875" customWidth="1"/>
    <col min="7" max="7" width="5.47265625" customWidth="1"/>
    <col min="8" max="8" width="10.1015625" customWidth="1"/>
    <col min="9" max="9" width="13.1015625" customWidth="1"/>
  </cols>
  <sheetData>
    <row r="1" spans="1:9" ht="33" x14ac:dyDescent="0.7">
      <c r="A1" s="45" t="s">
        <v>3</v>
      </c>
      <c r="B1" s="45"/>
      <c r="C1" s="45"/>
      <c r="D1" s="45"/>
      <c r="E1" s="45"/>
      <c r="F1" s="45"/>
      <c r="G1" s="45"/>
      <c r="H1" s="45"/>
      <c r="I1" s="45"/>
    </row>
    <row r="2" spans="1:9" ht="14.5" x14ac:dyDescent="0.35">
      <c r="A2" s="46" t="s">
        <v>4</v>
      </c>
      <c r="B2" s="46"/>
      <c r="C2" s="46"/>
      <c r="D2" s="46"/>
      <c r="E2" s="46"/>
      <c r="F2" s="46"/>
      <c r="G2" s="46"/>
      <c r="H2" s="46"/>
      <c r="I2" s="46"/>
    </row>
    <row r="3" spans="1:9" ht="14.5" x14ac:dyDescent="0.35">
      <c r="A3" s="47" t="s">
        <v>5</v>
      </c>
      <c r="B3" s="47"/>
      <c r="C3" s="47"/>
      <c r="D3" s="47"/>
      <c r="E3" s="47"/>
      <c r="F3" s="47"/>
      <c r="G3" s="47"/>
      <c r="H3" s="47"/>
      <c r="I3" s="47"/>
    </row>
    <row r="4" spans="1:9" ht="14.5" x14ac:dyDescent="0.35">
      <c r="A4" s="48" t="s">
        <v>6</v>
      </c>
      <c r="B4" s="48"/>
      <c r="C4" s="48"/>
      <c r="D4" s="48"/>
      <c r="E4" s="48"/>
      <c r="F4" s="48"/>
      <c r="G4" s="48"/>
      <c r="H4" s="48"/>
      <c r="I4" s="48"/>
    </row>
    <row r="5" spans="1:9" ht="14.5" x14ac:dyDescent="0.35">
      <c r="A5" s="1"/>
      <c r="B5" s="1"/>
      <c r="C5" s="1"/>
      <c r="D5" s="1"/>
      <c r="E5" s="1"/>
      <c r="F5" s="1"/>
      <c r="G5" s="1"/>
      <c r="H5" s="42"/>
      <c r="I5" s="42"/>
    </row>
    <row r="6" spans="1:9" ht="14.5" x14ac:dyDescent="0.35">
      <c r="A6" s="25" t="s">
        <v>87</v>
      </c>
      <c r="B6" s="25"/>
      <c r="C6" s="25"/>
      <c r="D6" s="25"/>
      <c r="E6" s="25"/>
      <c r="F6" s="25"/>
      <c r="G6" s="25"/>
      <c r="H6" s="49" t="s">
        <v>84</v>
      </c>
      <c r="I6" s="50"/>
    </row>
    <row r="7" spans="1:9" ht="14.5" x14ac:dyDescent="0.35">
      <c r="A7" s="25"/>
      <c r="B7" s="25"/>
      <c r="C7" s="25"/>
      <c r="D7" s="25"/>
      <c r="E7" s="25"/>
      <c r="F7" s="25"/>
      <c r="G7" s="25"/>
      <c r="H7" s="25"/>
      <c r="I7" s="24"/>
    </row>
    <row r="8" spans="1:9" ht="14.5" x14ac:dyDescent="0.35">
      <c r="A8" s="20" t="s">
        <v>88</v>
      </c>
      <c r="B8" s="25"/>
      <c r="C8" s="25"/>
      <c r="D8" s="25"/>
      <c r="E8" s="25"/>
      <c r="F8" s="25"/>
      <c r="G8" s="25"/>
      <c r="H8" s="25"/>
      <c r="I8" s="25"/>
    </row>
    <row r="9" spans="1:9" ht="14.5" x14ac:dyDescent="0.35">
      <c r="A9" s="25" t="s">
        <v>89</v>
      </c>
      <c r="B9" s="25"/>
      <c r="C9" s="25"/>
      <c r="D9" s="25"/>
      <c r="E9" s="25"/>
      <c r="F9" s="25"/>
      <c r="G9" s="25"/>
      <c r="H9" s="25"/>
      <c r="I9" s="25"/>
    </row>
    <row r="10" spans="1:9" ht="14.5" x14ac:dyDescent="0.35">
      <c r="A10" s="25" t="s">
        <v>90</v>
      </c>
      <c r="B10" s="25"/>
      <c r="C10" s="25"/>
      <c r="D10" s="25"/>
      <c r="E10" s="25"/>
      <c r="F10" s="25"/>
      <c r="G10" s="25"/>
      <c r="H10" s="25"/>
      <c r="I10" s="25"/>
    </row>
    <row r="11" spans="1:9" ht="14.5" x14ac:dyDescent="0.35">
      <c r="A11" s="25"/>
      <c r="B11" s="25"/>
      <c r="C11" s="25"/>
      <c r="D11" s="25"/>
      <c r="E11" s="25"/>
      <c r="F11" s="25"/>
      <c r="G11" s="25"/>
      <c r="H11" s="25"/>
      <c r="I11" s="25"/>
    </row>
    <row r="12" spans="1:9" ht="14.5" x14ac:dyDescent="0.35">
      <c r="B12" s="3"/>
      <c r="G12" s="4"/>
      <c r="H12" s="18"/>
      <c r="I12" s="18"/>
    </row>
    <row r="13" spans="1:9" ht="14.5" x14ac:dyDescent="0.35">
      <c r="A13" s="25" t="s">
        <v>91</v>
      </c>
      <c r="B13" s="25"/>
      <c r="C13" s="25"/>
      <c r="D13" s="25" t="s">
        <v>93</v>
      </c>
      <c r="E13" s="25"/>
      <c r="F13" s="25"/>
      <c r="G13" s="25"/>
      <c r="H13" s="25"/>
      <c r="I13" s="25"/>
    </row>
    <row r="14" spans="1:9" ht="14.5" x14ac:dyDescent="0.35">
      <c r="A14" s="25" t="s">
        <v>92</v>
      </c>
      <c r="B14" s="25"/>
      <c r="C14" s="25"/>
      <c r="D14" s="25"/>
      <c r="E14" s="25"/>
      <c r="F14" s="25"/>
      <c r="G14" s="25"/>
      <c r="H14" s="25"/>
      <c r="I14" s="25"/>
    </row>
    <row r="15" spans="1:9" ht="14.5" x14ac:dyDescent="0.35">
      <c r="A15" s="6" t="s">
        <v>10</v>
      </c>
      <c r="B15" s="7"/>
      <c r="C15" s="7"/>
      <c r="D15" s="8"/>
      <c r="E15" s="9"/>
      <c r="F15" s="10"/>
      <c r="G15" s="11"/>
      <c r="H15" s="12"/>
      <c r="I15" s="12"/>
    </row>
    <row r="16" spans="1:9" ht="14.5" x14ac:dyDescent="0.35">
      <c r="G16" s="13" t="s">
        <v>7</v>
      </c>
      <c r="H16" s="14" t="s">
        <v>8</v>
      </c>
      <c r="I16" s="15" t="s">
        <v>9</v>
      </c>
    </row>
    <row r="17" spans="1:9" ht="14.5" x14ac:dyDescent="0.35">
      <c r="H17" s="21"/>
      <c r="I17" s="21"/>
    </row>
    <row r="18" spans="1:9" ht="14.5" x14ac:dyDescent="0.35">
      <c r="A18" s="37"/>
      <c r="B18" s="38"/>
      <c r="D18" t="s">
        <v>62</v>
      </c>
      <c r="G18" s="39">
        <v>23</v>
      </c>
      <c r="H18" s="35">
        <v>2590</v>
      </c>
      <c r="I18" s="21">
        <f>H18*G18</f>
        <v>59570</v>
      </c>
    </row>
    <row r="19" spans="1:9" ht="14.5" x14ac:dyDescent="0.35">
      <c r="A19" s="37"/>
      <c r="B19" s="38"/>
      <c r="D19" t="s">
        <v>63</v>
      </c>
      <c r="G19" s="39"/>
      <c r="H19" s="35"/>
      <c r="I19" s="21"/>
    </row>
    <row r="20" spans="1:9" ht="14.5" x14ac:dyDescent="0.35">
      <c r="A20" s="37"/>
      <c r="B20" s="38"/>
      <c r="D20" t="s">
        <v>64</v>
      </c>
      <c r="G20" s="39"/>
      <c r="H20" s="35"/>
      <c r="I20" s="21"/>
    </row>
    <row r="21" spans="1:9" ht="14.5" x14ac:dyDescent="0.35">
      <c r="A21" s="37"/>
      <c r="B21" s="38"/>
      <c r="G21" s="39"/>
      <c r="H21" s="35"/>
      <c r="I21" s="21"/>
    </row>
    <row r="22" spans="1:9" ht="14.5" x14ac:dyDescent="0.35">
      <c r="A22" s="37"/>
      <c r="B22" s="38"/>
      <c r="D22" t="s">
        <v>69</v>
      </c>
      <c r="G22" s="39"/>
      <c r="H22" s="35"/>
      <c r="I22" s="21"/>
    </row>
    <row r="23" spans="1:9" ht="14.5" x14ac:dyDescent="0.35">
      <c r="A23" s="37"/>
      <c r="B23" s="38"/>
      <c r="G23" s="39"/>
      <c r="H23" s="35"/>
      <c r="I23" s="21"/>
    </row>
    <row r="24" spans="1:9" ht="14.5" x14ac:dyDescent="0.35">
      <c r="A24" s="37"/>
      <c r="B24" s="38"/>
      <c r="G24" s="39"/>
      <c r="H24" s="35"/>
      <c r="I24" s="21"/>
    </row>
    <row r="25" spans="1:9" ht="14.5" x14ac:dyDescent="0.35">
      <c r="A25" s="37"/>
      <c r="B25" s="38"/>
      <c r="G25" s="39"/>
      <c r="H25" s="35"/>
      <c r="I25" s="21"/>
    </row>
    <row r="26" spans="1:9" ht="14.5" x14ac:dyDescent="0.35">
      <c r="B26" s="38"/>
      <c r="G26" s="31"/>
      <c r="H26" s="35"/>
      <c r="I26" s="21"/>
    </row>
    <row r="27" spans="1:9" ht="14.5" x14ac:dyDescent="0.35">
      <c r="H27" s="21"/>
      <c r="I27" s="21"/>
    </row>
    <row r="28" spans="1:9" ht="14.5" x14ac:dyDescent="0.35">
      <c r="H28" s="21"/>
      <c r="I28" s="21"/>
    </row>
    <row r="29" spans="1:9" ht="15" thickBot="1" x14ac:dyDescent="0.4">
      <c r="H29" t="s">
        <v>51</v>
      </c>
      <c r="I29" s="40">
        <f>SUM(I17:I28)</f>
        <v>59570</v>
      </c>
    </row>
    <row r="30" spans="1:9" ht="14.5" x14ac:dyDescent="0.35">
      <c r="H30" t="s">
        <v>85</v>
      </c>
      <c r="I30">
        <f>I29*0.06</f>
        <v>3574.2</v>
      </c>
    </row>
    <row r="31" spans="1:9" ht="15" thickBot="1" x14ac:dyDescent="0.4">
      <c r="H31" t="s">
        <v>86</v>
      </c>
      <c r="I31" s="40">
        <f>SUM(I29:I30)</f>
        <v>63144.2</v>
      </c>
    </row>
    <row r="32" spans="1:9" ht="14.5" x14ac:dyDescent="0.35">
      <c r="G32" s="3"/>
      <c r="H32" s="5"/>
      <c r="I32" s="5"/>
    </row>
    <row r="33" spans="1:9" ht="14.5" x14ac:dyDescent="0.35">
      <c r="G33" s="3"/>
      <c r="H33" s="5"/>
      <c r="I33" s="5"/>
    </row>
    <row r="34" spans="1:9" x14ac:dyDescent="0.55000000000000004">
      <c r="G34" s="3"/>
      <c r="H34" s="5"/>
      <c r="I34" s="5"/>
    </row>
    <row r="35" spans="1:9" x14ac:dyDescent="0.55000000000000004">
      <c r="A35" s="3" t="s">
        <v>22</v>
      </c>
      <c r="G35" s="3"/>
      <c r="H35" s="5"/>
      <c r="I35" s="5"/>
    </row>
    <row r="36" spans="1:9" x14ac:dyDescent="0.55000000000000004">
      <c r="A36" s="3"/>
      <c r="G36" s="3"/>
      <c r="H36" s="5"/>
      <c r="I36" s="5"/>
    </row>
    <row r="37" spans="1:9" x14ac:dyDescent="0.55000000000000004">
      <c r="A37" s="3" t="s">
        <v>23</v>
      </c>
      <c r="C37" s="27" t="s">
        <v>2</v>
      </c>
      <c r="G37" s="3"/>
      <c r="H37" s="5"/>
      <c r="I37" s="5"/>
    </row>
    <row r="38" spans="1:9" x14ac:dyDescent="0.55000000000000004">
      <c r="A38" s="3"/>
      <c r="C38" s="25" t="s">
        <v>24</v>
      </c>
      <c r="G38" s="3"/>
      <c r="H38" s="5"/>
      <c r="I38" s="5"/>
    </row>
    <row r="39" spans="1:9" x14ac:dyDescent="0.55000000000000004">
      <c r="A39" s="3"/>
      <c r="C39" s="41" t="s">
        <v>35</v>
      </c>
    </row>
    <row r="40" spans="1:9" x14ac:dyDescent="0.55000000000000004">
      <c r="A40" s="3"/>
    </row>
    <row r="41" spans="1:9" x14ac:dyDescent="0.55000000000000004">
      <c r="A41" s="3" t="s">
        <v>25</v>
      </c>
    </row>
    <row r="42" spans="1:9" x14ac:dyDescent="0.55000000000000004">
      <c r="A42" s="3"/>
    </row>
    <row r="43" spans="1:9" x14ac:dyDescent="0.55000000000000004">
      <c r="A43" s="3" t="s">
        <v>26</v>
      </c>
    </row>
    <row r="44" spans="1:9" x14ac:dyDescent="0.55000000000000004">
      <c r="A44" s="3" t="s">
        <v>27</v>
      </c>
    </row>
    <row r="45" spans="1:9" x14ac:dyDescent="0.55000000000000004">
      <c r="A45" s="3"/>
    </row>
    <row r="46" spans="1:9" x14ac:dyDescent="0.55000000000000004">
      <c r="A46" s="3" t="s">
        <v>28</v>
      </c>
    </row>
    <row r="47" spans="1:9" x14ac:dyDescent="0.55000000000000004">
      <c r="A47" s="3"/>
    </row>
    <row r="48" spans="1:9" x14ac:dyDescent="0.55000000000000004">
      <c r="A48" s="3" t="s">
        <v>29</v>
      </c>
    </row>
    <row r="49" spans="1:1" x14ac:dyDescent="0.55000000000000004">
      <c r="A49" s="3" t="s">
        <v>30</v>
      </c>
    </row>
    <row r="50" spans="1:1" x14ac:dyDescent="0.55000000000000004">
      <c r="A50" s="3"/>
    </row>
    <row r="51" spans="1:1" x14ac:dyDescent="0.55000000000000004">
      <c r="A51" s="7" t="s">
        <v>74</v>
      </c>
    </row>
    <row r="52" spans="1:1" x14ac:dyDescent="0.55000000000000004">
      <c r="A52" s="7" t="s">
        <v>31</v>
      </c>
    </row>
  </sheetData>
  <mergeCells count="5">
    <mergeCell ref="A1:I1"/>
    <mergeCell ref="A2:I2"/>
    <mergeCell ref="A3:I3"/>
    <mergeCell ref="A4:I4"/>
    <mergeCell ref="H6:I6"/>
  </mergeCells>
  <pageMargins left="0.52314960629921259" right="0.47" top="0.47314960629921266" bottom="0.27629921259842521" header="0.3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Wong</dc:creator>
  <cp:lastModifiedBy>Lawrence Law</cp:lastModifiedBy>
  <cp:lastPrinted>2015-10-05T09:01:36Z</cp:lastPrinted>
  <dcterms:created xsi:type="dcterms:W3CDTF">2014-06-16T09:34:47Z</dcterms:created>
  <dcterms:modified xsi:type="dcterms:W3CDTF">2016-08-06T06:44:45Z</dcterms:modified>
</cp:coreProperties>
</file>